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330" windowWidth="13560" windowHeight="12360" tabRatio="843" activeTab="0"/>
  </bookViews>
  <sheets>
    <sheet name="Total " sheetId="1" r:id="rId1"/>
    <sheet name="Region 1" sheetId="2" r:id="rId2"/>
    <sheet name="Region 2" sheetId="3" r:id="rId3"/>
    <sheet name="Region 3" sheetId="4" r:id="rId4"/>
    <sheet name="Region 4" sheetId="5" r:id="rId5"/>
    <sheet name="Region 5" sheetId="6" r:id="rId6"/>
    <sheet name="Region 6" sheetId="7" r:id="rId7"/>
    <sheet name="Region 7" sheetId="8" r:id="rId8"/>
    <sheet name="Region 8" sheetId="9" r:id="rId9"/>
    <sheet name="Region 9" sheetId="10" r:id="rId10"/>
    <sheet name="Region 10" sheetId="11" r:id="rId11"/>
    <sheet name="Region 11" sheetId="12" r:id="rId12"/>
    <sheet name="Region 12" sheetId="13" r:id="rId13"/>
    <sheet name="Region 13" sheetId="14" r:id="rId14"/>
    <sheet name="Region 14" sheetId="15" r:id="rId15"/>
    <sheet name="Region 15" sheetId="16" r:id="rId16"/>
    <sheet name="Sheet18" sheetId="17" state="hidden" r:id="rId17"/>
    <sheet name="20" sheetId="18" state="hidden" r:id="rId18"/>
    <sheet name="TOCOWA" sheetId="19" r:id="rId19"/>
    <sheet name="Footnotes" sheetId="20" r:id="rId20"/>
  </sheets>
  <definedNames>
    <definedName name="_xlnm.Print_Area" localSheetId="1">'Region 1'!$A$1:$D$121</definedName>
    <definedName name="_xlnm.Print_Area" localSheetId="10">'Region 10'!$A$1:$D$116</definedName>
    <definedName name="_xlnm.Print_Area" localSheetId="11">'Region 11'!$A$1:$D$113</definedName>
    <definedName name="_xlnm.Print_Area" localSheetId="12">'Region 12'!$A$1:$D$113</definedName>
    <definedName name="_xlnm.Print_Area" localSheetId="13">'Region 13'!$A$1:$D$114</definedName>
    <definedName name="_xlnm.Print_Area" localSheetId="14">'Region 14'!$A$1:$D$116</definedName>
    <definedName name="_xlnm.Print_Area" localSheetId="15">'Region 15'!$A$1:$D$113</definedName>
    <definedName name="_xlnm.Print_Area" localSheetId="2">'Region 2'!$A$1:$D$158</definedName>
    <definedName name="_xlnm.Print_Area" localSheetId="3">'Region 3'!$A$1:$D$118</definedName>
    <definedName name="_xlnm.Print_Area" localSheetId="4">'Region 4'!$A$1:$D$124</definedName>
    <definedName name="_xlnm.Print_Area" localSheetId="5">'Region 5'!$A$1:$D$131</definedName>
    <definedName name="_xlnm.Print_Area" localSheetId="6">'Region 6'!$A$1:$D$115</definedName>
    <definedName name="_xlnm.Print_Area" localSheetId="7">'Region 7'!$A$1:$D$112</definedName>
    <definedName name="_xlnm.Print_Area" localSheetId="8">'Region 8'!$A$1:$D$122</definedName>
    <definedName name="_xlnm.Print_Area" localSheetId="9">'Region 9'!$A$1:$D$118</definedName>
    <definedName name="_xlnm.Print_Area" localSheetId="18">'TOCOWA'!$A$1:$D$109</definedName>
    <definedName name="_xlnm.Print_Area" localSheetId="0">'Total '!$A$1:$E$44</definedName>
  </definedNames>
  <calcPr fullCalcOnLoad="1"/>
</workbook>
</file>

<file path=xl/sharedStrings.xml><?xml version="1.0" encoding="utf-8"?>
<sst xmlns="http://schemas.openxmlformats.org/spreadsheetml/2006/main" count="1552" uniqueCount="267">
  <si>
    <t>REGION $$</t>
  </si>
  <si>
    <t>FTE</t>
  </si>
  <si>
    <t>#S SERVED</t>
  </si>
  <si>
    <t xml:space="preserve">     Registered Apprenticeship</t>
  </si>
  <si>
    <t xml:space="preserve">     WIA Title 1B/DOL</t>
  </si>
  <si>
    <t xml:space="preserve">     WIA Title II/DOE</t>
  </si>
  <si>
    <t xml:space="preserve">     Youth Conservation Corp</t>
  </si>
  <si>
    <t xml:space="preserve">     WIA Title I-D/DOL Vets</t>
  </si>
  <si>
    <t xml:space="preserve">     WIA Title I-D/DOL MSFW</t>
  </si>
  <si>
    <t xml:space="preserve">     Older Americans Act/Title V - SCSEP</t>
  </si>
  <si>
    <t>CCWD</t>
  </si>
  <si>
    <t>OED</t>
  </si>
  <si>
    <t>DHS</t>
  </si>
  <si>
    <t>BOLI</t>
  </si>
  <si>
    <t xml:space="preserve">     Commission for the Blind</t>
  </si>
  <si>
    <t xml:space="preserve">     WIA Title IV - Vocational Rehabilitation</t>
  </si>
  <si>
    <t xml:space="preserve">     TANF/JOBS</t>
  </si>
  <si>
    <t>REGION 1/PROGRAM</t>
  </si>
  <si>
    <t>TOTAL</t>
  </si>
  <si>
    <t>TOTAL $$ ALL REGIONS</t>
  </si>
  <si>
    <t xml:space="preserve">     Food Stamp Emp. Program</t>
  </si>
  <si>
    <t>FINANCIAL DATA FOR LOCAL IMPLEMENTATION PLANNING</t>
  </si>
  <si>
    <t>Resource Inputs by Region</t>
  </si>
  <si>
    <t>Program Year 2012 (July 1, 2012 – June 30, 2013)</t>
  </si>
  <si>
    <t>LIST SERVICES</t>
  </si>
  <si>
    <t>Location 1</t>
  </si>
  <si>
    <t>Location 2</t>
  </si>
  <si>
    <t>Location 3</t>
  </si>
  <si>
    <t>AGENCY/DEPARTMENT/PROGRAM/FUNDING SOURCE</t>
  </si>
  <si>
    <t xml:space="preserve">     Business and Employer Services </t>
  </si>
  <si>
    <t>Lay-Off</t>
  </si>
  <si>
    <t xml:space="preserve">          - Other</t>
  </si>
  <si>
    <t xml:space="preserve">             - NEGS</t>
  </si>
  <si>
    <t xml:space="preserve">     Youth Conservation Corps</t>
  </si>
  <si>
    <t xml:space="preserve">             - Other </t>
  </si>
  <si>
    <t xml:space="preserve">    Employment Service</t>
  </si>
  <si>
    <t xml:space="preserve">             - Trade Adjustment Assistance (TAA)</t>
  </si>
  <si>
    <t xml:space="preserve">    Business and Employer Services</t>
  </si>
  <si>
    <t xml:space="preserve">        - SEDAF</t>
  </si>
  <si>
    <t>Separate Grants</t>
  </si>
  <si>
    <t xml:space="preserve"> Separate Grants</t>
  </si>
  <si>
    <t xml:space="preserve">        - Trade Adjustment Assistance (TAA)</t>
  </si>
  <si>
    <t xml:space="preserve">       - Other</t>
  </si>
  <si>
    <t xml:space="preserve">          - Developmental Disabilities "Employment 1st"</t>
  </si>
  <si>
    <t>TOTAL ALL REGIONS</t>
  </si>
  <si>
    <t>This area is served through both Portland Washington County VR office and can not be separated out of their budgets.</t>
  </si>
  <si>
    <t>Other significant local resources</t>
  </si>
  <si>
    <t xml:space="preserve"> total other significant resources</t>
  </si>
  <si>
    <t>TOTAL FOR REGION</t>
  </si>
  <si>
    <t>All regions - Total: other significant local resources</t>
  </si>
  <si>
    <t>STATE-LEVEL COST</t>
  </si>
  <si>
    <t>Vocational Rehabilitation</t>
  </si>
  <si>
    <t>Location 4</t>
  </si>
  <si>
    <t>Location 5</t>
  </si>
  <si>
    <t>Location 1- Multnomah County</t>
  </si>
  <si>
    <t xml:space="preserve">Location 2 - Washington County </t>
  </si>
  <si>
    <t>Central Portland</t>
  </si>
  <si>
    <t>North Portland inc St. Hel and Astoria</t>
  </si>
  <si>
    <t>East Portland inc The Dalles</t>
  </si>
  <si>
    <t>Washington County inc Tillamook</t>
  </si>
  <si>
    <t>North Salem inc McMinville</t>
  </si>
  <si>
    <t>South Salem including Polk County</t>
  </si>
  <si>
    <t>Linn, Benton, Lincoln</t>
  </si>
  <si>
    <t>Eugene</t>
  </si>
  <si>
    <t>Springfield</t>
  </si>
  <si>
    <t>Douglas, Coos and Curry</t>
  </si>
  <si>
    <t>Medford and Grants Pass</t>
  </si>
  <si>
    <t xml:space="preserve">Central Oregon including  Regions 9, 10 &amp; 11 </t>
  </si>
  <si>
    <t>Eastern Oregon including Regions 12,13&amp; 14</t>
  </si>
  <si>
    <t>Clackamas</t>
  </si>
  <si>
    <t>Clatsop Community College</t>
  </si>
  <si>
    <t>Tillamook Bay Community College</t>
  </si>
  <si>
    <t>Portland Community College</t>
  </si>
  <si>
    <t>Mt. Hood Community College</t>
  </si>
  <si>
    <t>Chemeketa Community College</t>
  </si>
  <si>
    <t>Oregon Coast Community College</t>
  </si>
  <si>
    <t>Linn-Benton Community College</t>
  </si>
  <si>
    <t>Lane Community College</t>
  </si>
  <si>
    <t>Umpqua Community College</t>
  </si>
  <si>
    <t>Southwestern Community College</t>
  </si>
  <si>
    <t>Rogue Community College</t>
  </si>
  <si>
    <t>Columbia Gorge Community College</t>
  </si>
  <si>
    <t>Central Oregon Community College</t>
  </si>
  <si>
    <t>Klamath Community College</t>
  </si>
  <si>
    <t>Treasure Valley Community College</t>
  </si>
  <si>
    <t>Blue Mountain Community College</t>
  </si>
  <si>
    <t>Clackamas Community College</t>
  </si>
  <si>
    <t>Astoria, St. Helens, Tillamook</t>
  </si>
  <si>
    <t>Gresham</t>
  </si>
  <si>
    <t>North Portland</t>
  </si>
  <si>
    <t>Beaverton</t>
  </si>
  <si>
    <t>Tualatin</t>
  </si>
  <si>
    <t>McMinnville</t>
  </si>
  <si>
    <t>Salem</t>
  </si>
  <si>
    <t>Albany</t>
  </si>
  <si>
    <t>Newport</t>
  </si>
  <si>
    <t>Roseburg</t>
  </si>
  <si>
    <t>Coos Bay/Brookings</t>
  </si>
  <si>
    <t>Medford/Grants Pass</t>
  </si>
  <si>
    <t>The Dalles</t>
  </si>
  <si>
    <t>Bend</t>
  </si>
  <si>
    <t>Redmond</t>
  </si>
  <si>
    <t>Klamath Falls</t>
  </si>
  <si>
    <t>Hermiston/Pendleton</t>
  </si>
  <si>
    <t>La Grande/Baker City</t>
  </si>
  <si>
    <t>Ontario</t>
  </si>
  <si>
    <t>Oregon City</t>
  </si>
  <si>
    <t>WIA Title 1B/DOL</t>
  </si>
  <si>
    <t xml:space="preserve">                     Department of Corrections</t>
  </si>
  <si>
    <t>Contracts Out of District</t>
  </si>
  <si>
    <t>TANF/SNAP</t>
  </si>
  <si>
    <t xml:space="preserve"> </t>
  </si>
  <si>
    <t>Management Training Corporation</t>
  </si>
  <si>
    <t>Columbia River Youth Corps</t>
  </si>
  <si>
    <t>Tillamook School District</t>
  </si>
  <si>
    <t xml:space="preserve">            Summer Conservation Corps 2011</t>
  </si>
  <si>
    <t>Columbia River Youth Corps-MB</t>
  </si>
  <si>
    <t>Community Stewardship Corps 2010-2011</t>
  </si>
  <si>
    <t xml:space="preserve">         Community Stewardship Corps 2010-2011</t>
  </si>
  <si>
    <t>St. Helens School District</t>
  </si>
  <si>
    <t>Training &amp; Employment Consortium-Baker</t>
  </si>
  <si>
    <t>Vernonia High School</t>
  </si>
  <si>
    <t>Business Education Compact</t>
  </si>
  <si>
    <t xml:space="preserve"> Oregon Youth Employment Initiative Summer 2011</t>
  </si>
  <si>
    <t>Terra Nova</t>
  </si>
  <si>
    <t>Beaverton School District</t>
  </si>
  <si>
    <t>Multnomah Education Service District</t>
  </si>
  <si>
    <t>Northwest Regional ESD</t>
  </si>
  <si>
    <t>Open Meadow Alternative School</t>
  </si>
  <si>
    <t>Reynolds School District</t>
  </si>
  <si>
    <t xml:space="preserve">          Summer Conservation Corps 2011</t>
  </si>
  <si>
    <t xml:space="preserve">        Community Stewardship Corps 2010-2011</t>
  </si>
  <si>
    <t xml:space="preserve">        Oregon Youth Employment Initiative Summer 2011</t>
  </si>
  <si>
    <t>Cascade High School</t>
  </si>
  <si>
    <t>Confederated Tribes of Grand Ronde</t>
  </si>
  <si>
    <t>Yamhill County Juvenile Department</t>
  </si>
  <si>
    <t xml:space="preserve">    Oregon School for the Deaf</t>
  </si>
  <si>
    <t>Community Services Consortium</t>
  </si>
  <si>
    <t>Santiam Canyon School District</t>
  </si>
  <si>
    <t>MCWD (PG)</t>
  </si>
  <si>
    <t xml:space="preserve">       Community Stewardship Corps 2010-2011</t>
  </si>
  <si>
    <t>Kennedy Conservation Corps</t>
  </si>
  <si>
    <t>Northwest Youth Corps</t>
  </si>
  <si>
    <t>Lane Metro Youth Corps-MB</t>
  </si>
  <si>
    <t>Kennedy Alternative High School</t>
  </si>
  <si>
    <t>Looking Glass Youth &amp; Family Services</t>
  </si>
  <si>
    <t>Phoenix  School of Roseburg</t>
  </si>
  <si>
    <t>Phoenix School of Roseburg</t>
  </si>
  <si>
    <t>Curry County Juvenile Department</t>
  </si>
  <si>
    <t>The Job Council</t>
  </si>
  <si>
    <t>Lomakatsi-MB</t>
  </si>
  <si>
    <t>The Job Council-MB</t>
  </si>
  <si>
    <t>The Job Council-Jackson</t>
  </si>
  <si>
    <t>The Job Council-Josephine</t>
  </si>
  <si>
    <t>Gilliam County CCF</t>
  </si>
  <si>
    <t>The Next Door (PG)</t>
  </si>
  <si>
    <t>The Next Door, Inc.</t>
  </si>
  <si>
    <t>Sherman County CCF</t>
  </si>
  <si>
    <t>Mt. Hood National Forest</t>
  </si>
  <si>
    <t>Fossil Charter School</t>
  </si>
  <si>
    <t>Heart of Oregon</t>
  </si>
  <si>
    <t>Central Oregon Intergovernmental Council</t>
  </si>
  <si>
    <t>Integral Youth Services</t>
  </si>
  <si>
    <t>CAPECO</t>
  </si>
  <si>
    <t>Community Action Program of East Central</t>
  </si>
  <si>
    <t>Training and Employment Consortium</t>
  </si>
  <si>
    <t>ODFW</t>
  </si>
  <si>
    <t>Training &amp; Employment Consortium-Grant</t>
  </si>
  <si>
    <t>Training &amp; Employment Consortium-Harney</t>
  </si>
  <si>
    <t>Youth Conservation Corp</t>
  </si>
  <si>
    <t>Wilderness International</t>
  </si>
  <si>
    <t>Earth Crusaders-MB</t>
  </si>
  <si>
    <t>Canby School District</t>
  </si>
  <si>
    <t>WOAPE</t>
  </si>
  <si>
    <t>Clatsop</t>
  </si>
  <si>
    <t>Columbia</t>
  </si>
  <si>
    <t>Tillamook</t>
  </si>
  <si>
    <t>Roseburg, OR</t>
  </si>
  <si>
    <t>Reedsport, OR</t>
  </si>
  <si>
    <t>Coos Bay</t>
  </si>
  <si>
    <t>Harbor</t>
  </si>
  <si>
    <t>Bend/LaP -Location 1</t>
  </si>
  <si>
    <t>Madras- Location 2</t>
  </si>
  <si>
    <t>Prineville Location 3</t>
  </si>
  <si>
    <t>Redmond Location 4</t>
  </si>
  <si>
    <t>Lakeview</t>
  </si>
  <si>
    <t>CAPECO Pendleton</t>
  </si>
  <si>
    <t>Hermiston OED</t>
  </si>
  <si>
    <t>Pendleton OED</t>
  </si>
  <si>
    <t>Union</t>
  </si>
  <si>
    <t>Baker</t>
  </si>
  <si>
    <t>Wallowa</t>
  </si>
  <si>
    <t>Malheur</t>
  </si>
  <si>
    <t>Grant</t>
  </si>
  <si>
    <t>Harney</t>
  </si>
  <si>
    <t>Experience Works (National)</t>
  </si>
  <si>
    <t>State Grant</t>
  </si>
  <si>
    <t>Easter Seals</t>
  </si>
  <si>
    <t>SCSEP</t>
  </si>
  <si>
    <t>Hood River</t>
  </si>
  <si>
    <t xml:space="preserve">         - WIA Title III Wagner-Peyser</t>
  </si>
  <si>
    <t>Region 1 is served through both Portland Washington County VR office and can not be separated out in their budgets.</t>
  </si>
  <si>
    <t>See Footnote 3</t>
  </si>
  <si>
    <t xml:space="preserve">              Administration</t>
  </si>
  <si>
    <t xml:space="preserve">              Carry In</t>
  </si>
  <si>
    <t>Youth contractor</t>
  </si>
  <si>
    <t xml:space="preserve">Carry in </t>
  </si>
  <si>
    <t>Admin</t>
  </si>
  <si>
    <t xml:space="preserve">Location 3 </t>
  </si>
  <si>
    <t xml:space="preserve">Youth Contractors </t>
  </si>
  <si>
    <t>WorkSource LCC Satellite</t>
  </si>
  <si>
    <t>WorkSource Lane - Oakmont</t>
  </si>
  <si>
    <t>Adult &amp; DW - Other Client Services</t>
  </si>
  <si>
    <t>Adult &amp; DW - Materials &amp; Services</t>
  </si>
  <si>
    <t>Youth - Program Coordination</t>
  </si>
  <si>
    <t>Youth Contractor - Bethel School Dist.</t>
  </si>
  <si>
    <t>Youth Contractor - Looking Glass</t>
  </si>
  <si>
    <t>Youth Contractor - Dept. of Youth Svcs.</t>
  </si>
  <si>
    <t>Youth Contractor - McKenzie School Dist.</t>
  </si>
  <si>
    <t>Youth Contractor - Pleasant Hill School Dist.</t>
  </si>
  <si>
    <t>Youth Contractor - South Lane School Dist.</t>
  </si>
  <si>
    <t>Youth - Materials &amp; Services</t>
  </si>
  <si>
    <t xml:space="preserve">     WIA Title 1B/DOL - Admin</t>
  </si>
  <si>
    <t xml:space="preserve">     WIA Title 1B/DOL - Program</t>
  </si>
  <si>
    <t>Carry in - PROGRAM</t>
  </si>
  <si>
    <t>JOBS - Program Coordination</t>
  </si>
  <si>
    <t>JOBS - Materials &amp; Services</t>
  </si>
  <si>
    <t>JOBS - Admin</t>
  </si>
  <si>
    <t>AARP Plus+ Project - LCC Subcontract</t>
  </si>
  <si>
    <t>AARP Plus+ Project - Goodwill Subcontract</t>
  </si>
  <si>
    <t xml:space="preserve">            - WIA Title I-D/DOL Vets</t>
  </si>
  <si>
    <t xml:space="preserve">            - WIA Title 1-D/DOL MSFW</t>
  </si>
  <si>
    <t xml:space="preserve">             - WOTC and Foreign Labor Certification</t>
  </si>
  <si>
    <t xml:space="preserve">       - UI funding claimant re-employment</t>
  </si>
  <si>
    <r>
      <t xml:space="preserve">            -  SEDAF  </t>
    </r>
    <r>
      <rPr>
        <b/>
        <sz val="10"/>
        <color indexed="8"/>
        <rFont val="Calibri"/>
        <family val="2"/>
      </rPr>
      <t>* (See Footnote 7)</t>
    </r>
  </si>
  <si>
    <r>
      <t xml:space="preserve">             - Contracted Services </t>
    </r>
    <r>
      <rPr>
        <b/>
        <sz val="10"/>
        <color indexed="8"/>
        <rFont val="Calibri"/>
        <family val="2"/>
      </rPr>
      <t>* (See Footnote 9)</t>
    </r>
  </si>
  <si>
    <r>
      <t xml:space="preserve">     Older Americans Act/Title V - SCSEP
     </t>
    </r>
    <r>
      <rPr>
        <b/>
        <sz val="10"/>
        <color indexed="8"/>
        <rFont val="Calibri"/>
        <family val="2"/>
      </rPr>
      <t>*(See Footnote 5)</t>
    </r>
  </si>
  <si>
    <r>
      <t xml:space="preserve">          - Developmental Disabilities "Employment 
             1st Training and Technical Assistance"
          </t>
    </r>
    <r>
      <rPr>
        <b/>
        <sz val="10"/>
        <color indexed="8"/>
        <rFont val="Calibri"/>
        <family val="2"/>
      </rPr>
      <t xml:space="preserve">   * (See Footnote 4)</t>
    </r>
  </si>
  <si>
    <t xml:space="preserve">TANF/JOBS is contracted to the field. State-Level Costs are not included. DHS staff nor DHS facilities are included in the total for the state. </t>
  </si>
  <si>
    <t>Easter Seals National Contract not included and will be added once provided by DHS.</t>
  </si>
  <si>
    <r>
      <t xml:space="preserve">            -  WIA Title III Wagner-Peyser  </t>
    </r>
    <r>
      <rPr>
        <b/>
        <sz val="10"/>
        <color indexed="8"/>
        <rFont val="Calibri"/>
        <family val="2"/>
      </rPr>
      <t>*(See Footnote 6)</t>
    </r>
  </si>
  <si>
    <r>
      <t xml:space="preserve">             - UI funded claimant reemploy  </t>
    </r>
    <r>
      <rPr>
        <b/>
        <sz val="10"/>
        <color indexed="8"/>
        <rFont val="Calibri"/>
        <family val="2"/>
      </rPr>
      <t>* (See Footnote 8)</t>
    </r>
  </si>
  <si>
    <r>
      <t xml:space="preserve">     WIA Title IV - Vocational Rehab  </t>
    </r>
    <r>
      <rPr>
        <b/>
        <sz val="10"/>
        <color indexed="8"/>
        <rFont val="Calibri"/>
        <family val="2"/>
      </rPr>
      <t>*(See Footnote 1)</t>
    </r>
  </si>
  <si>
    <t>TOTAL FTE REGIONS</t>
  </si>
  <si>
    <t>TOTAL #S SERVED  REGIONS</t>
  </si>
  <si>
    <r>
      <t xml:space="preserve">     WIA Title 1B/DOL </t>
    </r>
    <r>
      <rPr>
        <b/>
        <sz val="10"/>
        <rFont val="Calibri"/>
        <family val="2"/>
      </rPr>
      <t>*(See Footnote 2)</t>
    </r>
  </si>
  <si>
    <r>
      <t xml:space="preserve">     Food Stamp Emp. Program (SNAP)   </t>
    </r>
    <r>
      <rPr>
        <b/>
        <sz val="10"/>
        <color indexed="8"/>
        <rFont val="Calibri"/>
        <family val="2"/>
      </rPr>
      <t>*(See Footnote 3)</t>
    </r>
  </si>
  <si>
    <r>
      <t xml:space="preserve">     TANF/JOBS </t>
    </r>
    <r>
      <rPr>
        <b/>
        <sz val="10"/>
        <color indexed="8"/>
        <rFont val="Calibri"/>
        <family val="2"/>
      </rPr>
      <t xml:space="preserve"> *(See Footnote 3)</t>
    </r>
  </si>
  <si>
    <t>"Developmental Disabilities - Employment First Training and  Technical Assistance"  is based on contract for training and technical assistance and the state funds we would report are also T&amp;TA.  Both combine for the $400,000.</t>
  </si>
  <si>
    <t xml:space="preserve">Approximately $13.2 million of SEDAF is planned to be spent on Research Division or Administrative costs (Human Resources, Information Technology, Accounting, etc.) </t>
  </si>
  <si>
    <t>Funded for services to decrease duration of UI 
claims, in order to keep employer tax  rates low.</t>
  </si>
  <si>
    <t xml:space="preserve">Approximately $3.1 million of Wagner-Peyser is planned to be spent on Research Division or Administrative costs (Human Resources, Information Technology, Accounting, etc.) </t>
  </si>
  <si>
    <t>Break out by location on Title 1B providers will follow.</t>
  </si>
  <si>
    <t xml:space="preserve">Many of the contracts (and revenue) come from DHS.  There should be about 20 staff and associated revenue.  OED showed the revenue as central office. </t>
  </si>
  <si>
    <t>Adult/Dislocated Worker                           Benton</t>
  </si>
  <si>
    <t xml:space="preserve">Adult/Dislocated Worker                                  Linn </t>
  </si>
  <si>
    <t>Service Beyond CI and WIN  - Adults &amp; DWs</t>
  </si>
  <si>
    <t>Benton</t>
  </si>
  <si>
    <t>East Linn</t>
  </si>
  <si>
    <t>Linn</t>
  </si>
  <si>
    <t>Lincoln</t>
  </si>
  <si>
    <t>Youth                                                                     Benton</t>
  </si>
  <si>
    <t>Youth                                                                           Linn</t>
  </si>
  <si>
    <t>Youth                                                                      Lincoln</t>
  </si>
  <si>
    <t xml:space="preserve">FY2011-2012 Carry in </t>
  </si>
  <si>
    <t xml:space="preserve"> Adult/Dislocated Worker                              Lincoln</t>
  </si>
  <si>
    <r>
      <rPr>
        <b/>
        <u val="single"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FINANCIAL DATA FOR LOCAL IMPLEMENTATION PLANNING (Resource Inputs by Region)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</si>
</sst>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€-2]* #,##0.00_);_([$€-2]* \(#,##0.00\);_([$€-2]* &quot;-&quot;??_)"/>
    <numFmt numFmtId="166" formatCode="&quot;$&quot;#,##0.0"/>
    <numFmt numFmtId="167" formatCode="&quot;$&quot;#,##0"/>
    <numFmt numFmtId="168" formatCode="&quot;$&quot;#,##0.0_);[Red]\(&quot;$&quot;#,##0.0\)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56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1F497D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/>
      <top style="thin"/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08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43" fillId="33" borderId="0" xfId="0" applyFont="1" applyFill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59" fillId="0" borderId="0" xfId="0" applyFont="1" applyAlignment="1">
      <alignment horizontal="left" wrapText="1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horizontal="left" wrapText="1"/>
    </xf>
    <xf numFmtId="0" fontId="58" fillId="0" borderId="11" xfId="0" applyFont="1" applyBorder="1" applyAlignment="1">
      <alignment horizontal="right" wrapText="1"/>
    </xf>
    <xf numFmtId="0" fontId="58" fillId="0" borderId="11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58" fillId="0" borderId="10" xfId="0" applyFont="1" applyFill="1" applyBorder="1" applyAlignment="1">
      <alignment horizontal="right" wrapText="1"/>
    </xf>
    <xf numFmtId="0" fontId="6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56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Border="1" applyAlignment="1">
      <alignment horizontal="right"/>
    </xf>
    <xf numFmtId="0" fontId="60" fillId="0" borderId="10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58" fillId="35" borderId="10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3" fontId="0" fillId="34" borderId="10" xfId="0" applyNumberFormat="1" applyFill="1" applyBorder="1" applyAlignment="1">
      <alignment horizontal="center"/>
    </xf>
    <xf numFmtId="0" fontId="58" fillId="36" borderId="20" xfId="0" applyFont="1" applyFill="1" applyBorder="1" applyAlignment="1">
      <alignment horizontal="right" wrapText="1"/>
    </xf>
    <xf numFmtId="0" fontId="6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58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right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34" borderId="10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43" fillId="33" borderId="0" xfId="0" applyNumberFormat="1" applyFont="1" applyFill="1" applyAlignment="1">
      <alignment horizontal="center" vertical="center"/>
    </xf>
    <xf numFmtId="8" fontId="0" fillId="0" borderId="0" xfId="0" applyNumberFormat="1" applyAlignment="1">
      <alignment horizontal="center"/>
    </xf>
    <xf numFmtId="8" fontId="0" fillId="0" borderId="10" xfId="0" applyNumberFormat="1" applyFont="1" applyBorder="1" applyAlignment="1">
      <alignment horizontal="center"/>
    </xf>
    <xf numFmtId="8" fontId="0" fillId="34" borderId="10" xfId="0" applyNumberFormat="1" applyFont="1" applyFill="1" applyBorder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36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43" fillId="33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8" fontId="56" fillId="0" borderId="0" xfId="0" applyNumberFormat="1" applyFont="1" applyBorder="1" applyAlignment="1">
      <alignment horizontal="center" vertical="center"/>
    </xf>
    <xf numFmtId="8" fontId="0" fillId="0" borderId="12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17" xfId="0" applyNumberFormat="1" applyBorder="1" applyAlignment="1">
      <alignment/>
    </xf>
    <xf numFmtId="8" fontId="0" fillId="0" borderId="12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43" fillId="33" borderId="0" xfId="0" applyNumberFormat="1" applyFont="1" applyFill="1" applyAlignment="1">
      <alignment horizontal="center" vertical="center"/>
    </xf>
    <xf numFmtId="38" fontId="0" fillId="0" borderId="10" xfId="0" applyNumberFormat="1" applyBorder="1" applyAlignment="1">
      <alignment/>
    </xf>
    <xf numFmtId="38" fontId="0" fillId="34" borderId="10" xfId="0" applyNumberFormat="1" applyFill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12" xfId="0" applyNumberFormat="1" applyFill="1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8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8" fontId="0" fillId="0" borderId="12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8" fontId="0" fillId="0" borderId="17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1" fillId="0" borderId="0" xfId="0" applyFont="1" applyAlignment="1">
      <alignment vertical="top"/>
    </xf>
    <xf numFmtId="0" fontId="4" fillId="0" borderId="10" xfId="86" applyNumberFormat="1" applyFont="1" applyFill="1" applyBorder="1" applyAlignment="1">
      <alignment horizontal="right" vertical="center"/>
      <protection/>
    </xf>
    <xf numFmtId="0" fontId="4" fillId="0" borderId="10" xfId="86" applyFont="1" applyFill="1" applyBorder="1" applyAlignment="1">
      <alignment horizontal="right"/>
      <protection/>
    </xf>
    <xf numFmtId="0" fontId="2" fillId="0" borderId="20" xfId="86" applyFont="1" applyFill="1" applyBorder="1" applyAlignment="1">
      <alignment horizontal="left"/>
      <protection/>
    </xf>
    <xf numFmtId="0" fontId="0" fillId="0" borderId="0" xfId="0" applyAlignment="1">
      <alignment/>
    </xf>
    <xf numFmtId="0" fontId="62" fillId="0" borderId="10" xfId="0" applyFont="1" applyBorder="1" applyAlignment="1">
      <alignment horizontal="left"/>
    </xf>
    <xf numFmtId="0" fontId="2" fillId="0" borderId="10" xfId="86" applyFont="1" applyFill="1" applyBorder="1" applyAlignment="1">
      <alignment horizontal="left"/>
      <protection/>
    </xf>
    <xf numFmtId="0" fontId="63" fillId="0" borderId="1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58" fillId="0" borderId="10" xfId="0" applyFont="1" applyBorder="1" applyAlignment="1">
      <alignment horizontal="right"/>
    </xf>
    <xf numFmtId="0" fontId="0" fillId="0" borderId="20" xfId="0" applyBorder="1" applyAlignment="1">
      <alignment wrapText="1"/>
    </xf>
    <xf numFmtId="0" fontId="4" fillId="0" borderId="0" xfId="86" applyFont="1" applyFill="1" applyBorder="1" applyAlignment="1">
      <alignment horizontal="right"/>
      <protection/>
    </xf>
    <xf numFmtId="164" fontId="0" fillId="0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34" borderId="10" xfId="0" applyNumberFormat="1" applyFill="1" applyBorder="1" applyAlignment="1">
      <alignment horizontal="right"/>
    </xf>
    <xf numFmtId="8" fontId="0" fillId="0" borderId="10" xfId="0" applyNumberFormat="1" applyBorder="1" applyAlignment="1">
      <alignment horizontal="right"/>
    </xf>
    <xf numFmtId="8" fontId="0" fillId="34" borderId="10" xfId="0" applyNumberFormat="1" applyFill="1" applyBorder="1" applyAlignment="1">
      <alignment horizontal="right"/>
    </xf>
    <xf numFmtId="8" fontId="0" fillId="0" borderId="11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32" fillId="34" borderId="10" xfId="86" applyNumberFormat="1" applyFont="1" applyFill="1" applyBorder="1" applyAlignment="1">
      <alignment horizontal="right"/>
      <protection/>
    </xf>
    <xf numFmtId="164" fontId="32" fillId="0" borderId="18" xfId="86" applyNumberFormat="1" applyFont="1" applyFill="1" applyBorder="1" applyAlignment="1">
      <alignment horizontal="right"/>
      <protection/>
    </xf>
    <xf numFmtId="164" fontId="32" fillId="34" borderId="18" xfId="86" applyNumberFormat="1" applyFont="1" applyFill="1" applyBorder="1" applyAlignment="1">
      <alignment horizontal="right"/>
      <protection/>
    </xf>
    <xf numFmtId="164" fontId="32" fillId="34" borderId="21" xfId="86" applyNumberFormat="1" applyFont="1" applyFill="1" applyBorder="1" applyAlignment="1">
      <alignment horizontal="right"/>
      <protection/>
    </xf>
    <xf numFmtId="164" fontId="32" fillId="0" borderId="21" xfId="86" applyNumberFormat="1" applyFont="1" applyFill="1" applyBorder="1" applyAlignment="1">
      <alignment horizontal="right"/>
      <protection/>
    </xf>
    <xf numFmtId="164" fontId="0" fillId="34" borderId="10" xfId="0" applyNumberFormat="1" applyFont="1" applyFill="1" applyBorder="1" applyAlignment="1">
      <alignment horizontal="right"/>
    </xf>
    <xf numFmtId="8" fontId="0" fillId="0" borderId="10" xfId="0" applyNumberFormat="1" applyFill="1" applyBorder="1" applyAlignment="1">
      <alignment horizontal="right"/>
    </xf>
    <xf numFmtId="8" fontId="0" fillId="0" borderId="11" xfId="0" applyNumberFormat="1" applyFill="1" applyBorder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10" xfId="0" applyNumberFormat="1" applyFont="1" applyBorder="1" applyAlignment="1">
      <alignment horizontal="right"/>
    </xf>
    <xf numFmtId="8" fontId="0" fillId="34" borderId="10" xfId="0" applyNumberFormat="1" applyFont="1" applyFill="1" applyBorder="1" applyAlignment="1">
      <alignment horizontal="right"/>
    </xf>
    <xf numFmtId="8" fontId="0" fillId="0" borderId="11" xfId="0" applyNumberFormat="1" applyFont="1" applyBorder="1" applyAlignment="1">
      <alignment horizontal="right"/>
    </xf>
    <xf numFmtId="8" fontId="0" fillId="0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3" fillId="0" borderId="10" xfId="86" applyNumberFormat="1" applyFont="1" applyFill="1" applyBorder="1" applyAlignment="1">
      <alignment horizontal="right" vertical="center"/>
      <protection/>
    </xf>
    <xf numFmtId="0" fontId="34" fillId="0" borderId="10" xfId="86" applyFont="1" applyFill="1" applyBorder="1" applyAlignment="1">
      <alignment horizontal="left"/>
      <protection/>
    </xf>
    <xf numFmtId="0" fontId="33" fillId="0" borderId="10" xfId="86" applyFont="1" applyFill="1" applyBorder="1" applyAlignment="1">
      <alignment horizontal="right" wrapText="1"/>
      <protection/>
    </xf>
    <xf numFmtId="0" fontId="35" fillId="0" borderId="10" xfId="110" applyFont="1" applyFill="1" applyBorder="1" applyAlignment="1">
      <alignment horizontal="right"/>
      <protection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8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8" fontId="0" fillId="0" borderId="0" xfId="0" applyNumberFormat="1" applyFont="1" applyAlignment="1">
      <alignment horizontal="right"/>
    </xf>
    <xf numFmtId="8" fontId="0" fillId="37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21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8" fontId="32" fillId="34" borderId="10" xfId="87" applyNumberFormat="1" applyFont="1" applyFill="1" applyBorder="1" applyAlignment="1">
      <alignment horizontal="right"/>
      <protection/>
    </xf>
    <xf numFmtId="8" fontId="32" fillId="34" borderId="10" xfId="90" applyNumberFormat="1" applyFont="1" applyFill="1" applyBorder="1" applyAlignment="1">
      <alignment horizontal="right"/>
      <protection/>
    </xf>
    <xf numFmtId="8" fontId="32" fillId="34" borderId="10" xfId="105" applyNumberFormat="1" applyFont="1" applyFill="1" applyBorder="1" applyAlignment="1">
      <alignment horizontal="right"/>
      <protection/>
    </xf>
    <xf numFmtId="8" fontId="32" fillId="34" borderId="10" xfId="108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37" borderId="10" xfId="0" applyFont="1" applyFill="1" applyBorder="1" applyAlignment="1">
      <alignment horizontal="right"/>
    </xf>
    <xf numFmtId="3" fontId="0" fillId="37" borderId="10" xfId="0" applyNumberFormat="1" applyFont="1" applyFill="1" applyBorder="1" applyAlignment="1">
      <alignment horizontal="right"/>
    </xf>
    <xf numFmtId="0" fontId="32" fillId="34" borderId="10" xfId="86" applyNumberFormat="1" applyFont="1" applyFill="1" applyBorder="1" applyAlignment="1">
      <alignment horizontal="right"/>
      <protection/>
    </xf>
    <xf numFmtId="0" fontId="32" fillId="0" borderId="22" xfId="86" applyNumberFormat="1" applyFont="1" applyFill="1" applyBorder="1" applyAlignment="1">
      <alignment horizontal="right"/>
      <protection/>
    </xf>
    <xf numFmtId="0" fontId="32" fillId="34" borderId="22" xfId="86" applyFont="1" applyFill="1" applyBorder="1" applyAlignment="1">
      <alignment horizontal="right"/>
      <protection/>
    </xf>
    <xf numFmtId="0" fontId="32" fillId="34" borderId="10" xfId="86" applyFont="1" applyFill="1" applyBorder="1" applyAlignment="1">
      <alignment horizontal="right"/>
      <protection/>
    </xf>
    <xf numFmtId="0" fontId="32" fillId="0" borderId="10" xfId="86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37" fillId="0" borderId="10" xfId="86" applyNumberFormat="1" applyFont="1" applyFill="1" applyBorder="1" applyAlignment="1">
      <alignment horizontal="right" vertical="center"/>
      <protection/>
    </xf>
    <xf numFmtId="0" fontId="37" fillId="0" borderId="10" xfId="86" applyFont="1" applyFill="1" applyBorder="1" applyAlignment="1">
      <alignment horizontal="right"/>
      <protection/>
    </xf>
    <xf numFmtId="0" fontId="32" fillId="0" borderId="10" xfId="86" applyFont="1" applyFill="1" applyBorder="1" applyAlignment="1">
      <alignment horizontal="left"/>
      <protection/>
    </xf>
    <xf numFmtId="0" fontId="26" fillId="0" borderId="10" xfId="110" applyFont="1" applyFill="1" applyBorder="1" applyAlignment="1">
      <alignment horizontal="right"/>
      <protection/>
    </xf>
    <xf numFmtId="0" fontId="37" fillId="0" borderId="20" xfId="86" applyFont="1" applyFill="1" applyBorder="1" applyAlignment="1">
      <alignment horizontal="right"/>
      <protection/>
    </xf>
    <xf numFmtId="0" fontId="0" fillId="34" borderId="23" xfId="0" applyFont="1" applyFill="1" applyBorder="1" applyAlignment="1">
      <alignment horizontal="right"/>
    </xf>
    <xf numFmtId="0" fontId="0" fillId="34" borderId="24" xfId="0" applyFont="1" applyFill="1" applyBorder="1" applyAlignment="1">
      <alignment horizontal="right"/>
    </xf>
    <xf numFmtId="0" fontId="0" fillId="34" borderId="25" xfId="0" applyFont="1" applyFill="1" applyBorder="1" applyAlignment="1">
      <alignment horizontal="right"/>
    </xf>
    <xf numFmtId="0" fontId="0" fillId="34" borderId="26" xfId="0" applyFont="1" applyFill="1" applyBorder="1" applyAlignment="1">
      <alignment horizontal="right"/>
    </xf>
    <xf numFmtId="3" fontId="0" fillId="34" borderId="0" xfId="42" applyNumberFormat="1" applyFont="1" applyFill="1" applyAlignment="1">
      <alignment horizontal="right" vertical="top"/>
    </xf>
    <xf numFmtId="164" fontId="32" fillId="38" borderId="10" xfId="86" applyNumberFormat="1" applyFont="1" applyFill="1" applyBorder="1" applyAlignment="1">
      <alignment horizontal="right"/>
      <protection/>
    </xf>
    <xf numFmtId="0" fontId="0" fillId="38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32" fillId="0" borderId="10" xfId="86" applyNumberFormat="1" applyFont="1" applyFill="1" applyBorder="1" applyAlignment="1">
      <alignment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32" fillId="34" borderId="10" xfId="86" applyNumberFormat="1" applyFont="1" applyFill="1" applyBorder="1" applyAlignment="1">
      <alignment/>
      <protection/>
    </xf>
    <xf numFmtId="0" fontId="32" fillId="34" borderId="10" xfId="86" applyNumberFormat="1" applyFont="1" applyFill="1" applyBorder="1" applyAlignment="1">
      <alignment/>
      <protection/>
    </xf>
    <xf numFmtId="164" fontId="32" fillId="38" borderId="10" xfId="86" applyNumberFormat="1" applyFont="1" applyFill="1" applyBorder="1" applyAlignment="1">
      <alignment/>
      <protection/>
    </xf>
    <xf numFmtId="0" fontId="0" fillId="38" borderId="10" xfId="0" applyFont="1" applyFill="1" applyBorder="1" applyAlignment="1">
      <alignment/>
    </xf>
    <xf numFmtId="0" fontId="32" fillId="38" borderId="10" xfId="86" applyNumberFormat="1" applyFont="1" applyFill="1" applyBorder="1" applyAlignment="1">
      <alignment/>
      <protection/>
    </xf>
    <xf numFmtId="0" fontId="32" fillId="34" borderId="10" xfId="86" applyFont="1" applyFill="1" applyBorder="1" applyAlignment="1">
      <alignment/>
      <protection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8" fontId="0" fillId="36" borderId="11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3" fontId="0" fillId="36" borderId="21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37" borderId="10" xfId="0" applyFill="1" applyBorder="1" applyAlignment="1">
      <alignment horizontal="right"/>
    </xf>
    <xf numFmtId="8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8" fontId="0" fillId="36" borderId="11" xfId="0" applyNumberFormat="1" applyFill="1" applyBorder="1" applyAlignment="1">
      <alignment horizontal="right"/>
    </xf>
    <xf numFmtId="3" fontId="0" fillId="36" borderId="11" xfId="0" applyNumberFormat="1" applyFill="1" applyBorder="1" applyAlignment="1">
      <alignment horizontal="right"/>
    </xf>
    <xf numFmtId="3" fontId="0" fillId="36" borderId="21" xfId="0" applyNumberFormat="1" applyFill="1" applyBorder="1" applyAlignment="1">
      <alignment horizontal="right"/>
    </xf>
    <xf numFmtId="3" fontId="0" fillId="34" borderId="0" xfId="42" applyNumberFormat="1" applyFont="1" applyFill="1" applyAlignment="1">
      <alignment horizontal="right"/>
    </xf>
    <xf numFmtId="3" fontId="0" fillId="38" borderId="10" xfId="0" applyNumberFormat="1" applyFont="1" applyFill="1" applyBorder="1" applyAlignment="1">
      <alignment horizontal="right"/>
    </xf>
    <xf numFmtId="0" fontId="32" fillId="34" borderId="10" xfId="86" applyNumberFormat="1" applyFont="1" applyFill="1" applyBorder="1" applyAlignment="1">
      <alignment horizontal="right" vertical="center"/>
      <protection/>
    </xf>
    <xf numFmtId="0" fontId="32" fillId="38" borderId="10" xfId="86" applyNumberFormat="1" applyFont="1" applyFill="1" applyBorder="1" applyAlignment="1">
      <alignment horizontal="right" vertical="center"/>
      <protection/>
    </xf>
    <xf numFmtId="8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4" fontId="0" fillId="34" borderId="0" xfId="0" applyNumberFormat="1" applyFont="1" applyFill="1" applyAlignment="1">
      <alignment horizontal="right"/>
    </xf>
    <xf numFmtId="164" fontId="0" fillId="38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32" fillId="34" borderId="0" xfId="60" applyNumberFormat="1" applyFont="1" applyFill="1" applyAlignment="1">
      <alignment horizontal="right"/>
      <protection/>
    </xf>
    <xf numFmtId="164" fontId="0" fillId="0" borderId="12" xfId="0" applyNumberFormat="1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0" borderId="21" xfId="0" applyBorder="1" applyAlignment="1">
      <alignment horizontal="right"/>
    </xf>
    <xf numFmtId="0" fontId="0" fillId="34" borderId="2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34" borderId="20" xfId="0" applyNumberFormat="1" applyFont="1" applyFill="1" applyBorder="1" applyAlignment="1">
      <alignment horizontal="right"/>
    </xf>
    <xf numFmtId="164" fontId="0" fillId="34" borderId="11" xfId="0" applyNumberFormat="1" applyFont="1" applyFill="1" applyBorder="1" applyAlignment="1">
      <alignment horizontal="right"/>
    </xf>
    <xf numFmtId="164" fontId="34" fillId="34" borderId="0" xfId="63" applyNumberFormat="1" applyFont="1" applyFill="1" applyAlignment="1">
      <alignment horizontal="right"/>
      <protection/>
    </xf>
    <xf numFmtId="4" fontId="0" fillId="36" borderId="11" xfId="0" applyNumberFormat="1" applyFill="1" applyBorder="1" applyAlignment="1">
      <alignment horizontal="right"/>
    </xf>
    <xf numFmtId="4" fontId="0" fillId="36" borderId="21" xfId="0" applyNumberFormat="1" applyFill="1" applyBorder="1" applyAlignment="1">
      <alignment horizontal="right"/>
    </xf>
    <xf numFmtId="164" fontId="0" fillId="36" borderId="11" xfId="0" applyNumberFormat="1" applyFont="1" applyFill="1" applyBorder="1" applyAlignment="1">
      <alignment horizontal="right"/>
    </xf>
    <xf numFmtId="0" fontId="0" fillId="38" borderId="10" xfId="0" applyFill="1" applyBorder="1" applyAlignment="1">
      <alignment horizontal="right"/>
    </xf>
    <xf numFmtId="3" fontId="0" fillId="38" borderId="11" xfId="0" applyNumberFormat="1" applyFill="1" applyBorder="1" applyAlignment="1">
      <alignment horizontal="right"/>
    </xf>
    <xf numFmtId="164" fontId="0" fillId="38" borderId="11" xfId="0" applyNumberFormat="1" applyFont="1" applyFill="1" applyBorder="1" applyAlignment="1">
      <alignment horizontal="right"/>
    </xf>
    <xf numFmtId="164" fontId="32" fillId="34" borderId="10" xfId="66" applyNumberFormat="1" applyFont="1" applyFill="1" applyBorder="1" applyAlignment="1">
      <alignment horizontal="right"/>
      <protection/>
    </xf>
    <xf numFmtId="164" fontId="32" fillId="34" borderId="22" xfId="69" applyNumberFormat="1" applyFont="1" applyFill="1" applyBorder="1" applyAlignment="1">
      <alignment horizontal="right"/>
      <protection/>
    </xf>
    <xf numFmtId="164" fontId="0" fillId="36" borderId="11" xfId="0" applyNumberFormat="1" applyFill="1" applyBorder="1" applyAlignment="1">
      <alignment horizontal="right"/>
    </xf>
    <xf numFmtId="38" fontId="0" fillId="0" borderId="10" xfId="0" applyNumberFormat="1" applyBorder="1" applyAlignment="1">
      <alignment horizontal="right"/>
    </xf>
    <xf numFmtId="2" fontId="0" fillId="34" borderId="23" xfId="0" applyNumberFormat="1" applyFill="1" applyBorder="1" applyAlignment="1">
      <alignment horizontal="right"/>
    </xf>
    <xf numFmtId="0" fontId="0" fillId="34" borderId="24" xfId="0" applyFill="1" applyBorder="1" applyAlignment="1">
      <alignment horizontal="right"/>
    </xf>
    <xf numFmtId="38" fontId="0" fillId="34" borderId="10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38" fontId="0" fillId="0" borderId="11" xfId="0" applyNumberFormat="1" applyFill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37" borderId="10" xfId="0" applyNumberFormat="1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38" borderId="10" xfId="0" applyNumberFormat="1" applyFill="1" applyBorder="1" applyAlignment="1">
      <alignment horizontal="right"/>
    </xf>
    <xf numFmtId="164" fontId="0" fillId="34" borderId="11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37" borderId="10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164" fontId="0" fillId="34" borderId="27" xfId="44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38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34" borderId="11" xfId="0" applyNumberFormat="1" applyFont="1" applyFill="1" applyBorder="1" applyAlignment="1">
      <alignment horizontal="right"/>
    </xf>
    <xf numFmtId="164" fontId="32" fillId="34" borderId="0" xfId="72" applyNumberFormat="1" applyFont="1" applyFill="1" applyAlignment="1">
      <alignment horizontal="right"/>
      <protection/>
    </xf>
    <xf numFmtId="164" fontId="0" fillId="0" borderId="12" xfId="0" applyNumberFormat="1" applyFont="1" applyFill="1" applyBorder="1" applyAlignment="1">
      <alignment horizontal="center"/>
    </xf>
    <xf numFmtId="38" fontId="0" fillId="36" borderId="21" xfId="0" applyNumberFormat="1" applyFill="1" applyBorder="1" applyAlignment="1">
      <alignment horizontal="right"/>
    </xf>
    <xf numFmtId="164" fontId="0" fillId="36" borderId="21" xfId="0" applyNumberFormat="1" applyFill="1" applyBorder="1" applyAlignment="1">
      <alignment horizontal="right"/>
    </xf>
    <xf numFmtId="0" fontId="2" fillId="34" borderId="10" xfId="86" applyNumberFormat="1" applyFont="1" applyFill="1" applyBorder="1" applyAlignment="1">
      <alignment horizontal="right" vertical="center"/>
      <protection/>
    </xf>
    <xf numFmtId="164" fontId="0" fillId="0" borderId="10" xfId="0" applyNumberFormat="1" applyBorder="1" applyAlignment="1">
      <alignment horizontal="center"/>
    </xf>
    <xf numFmtId="164" fontId="0" fillId="0" borderId="20" xfId="0" applyNumberFormat="1" applyBorder="1" applyAlignment="1">
      <alignment horizontal="right"/>
    </xf>
    <xf numFmtId="164" fontId="0" fillId="38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38" borderId="11" xfId="0" applyFill="1" applyBorder="1" applyAlignment="1">
      <alignment horizontal="right"/>
    </xf>
    <xf numFmtId="3" fontId="0" fillId="38" borderId="10" xfId="0" applyNumberFormat="1" applyFill="1" applyBorder="1" applyAlignment="1">
      <alignment horizontal="right"/>
    </xf>
    <xf numFmtId="164" fontId="32" fillId="34" borderId="0" xfId="78" applyNumberFormat="1" applyFont="1" applyFill="1" applyAlignment="1">
      <alignment horizontal="right"/>
      <protection/>
    </xf>
    <xf numFmtId="38" fontId="0" fillId="34" borderId="11" xfId="0" applyNumberFormat="1" applyFill="1" applyBorder="1" applyAlignment="1">
      <alignment horizontal="right"/>
    </xf>
    <xf numFmtId="0" fontId="62" fillId="0" borderId="10" xfId="0" applyFont="1" applyBorder="1" applyAlignment="1">
      <alignment horizontal="right"/>
    </xf>
    <xf numFmtId="38" fontId="0" fillId="38" borderId="10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164" fontId="32" fillId="34" borderId="0" xfId="81" applyNumberFormat="1" applyFont="1" applyFill="1" applyAlignment="1">
      <alignment horizontal="right"/>
      <protection/>
    </xf>
    <xf numFmtId="3" fontId="0" fillId="0" borderId="2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34" borderId="22" xfId="0" applyFont="1" applyFill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0" fontId="0" fillId="38" borderId="11" xfId="0" applyFont="1" applyFill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0" fillId="34" borderId="22" xfId="0" applyNumberFormat="1" applyFont="1" applyFill="1" applyBorder="1" applyAlignment="1">
      <alignment horizontal="right"/>
    </xf>
    <xf numFmtId="164" fontId="0" fillId="34" borderId="28" xfId="0" applyNumberFormat="1" applyFont="1" applyFill="1" applyBorder="1" applyAlignment="1">
      <alignment horizontal="right"/>
    </xf>
    <xf numFmtId="164" fontId="0" fillId="38" borderId="2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4" fontId="32" fillId="34" borderId="0" xfId="84" applyNumberFormat="1" applyFont="1" applyFill="1" applyAlignment="1">
      <alignment horizontal="right"/>
      <protection/>
    </xf>
    <xf numFmtId="164" fontId="0" fillId="37" borderId="10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34" borderId="27" xfId="44" applyNumberFormat="1" applyFont="1" applyFill="1" applyBorder="1" applyAlignment="1">
      <alignment/>
    </xf>
    <xf numFmtId="164" fontId="0" fillId="34" borderId="29" xfId="44" applyNumberFormat="1" applyFont="1" applyFill="1" applyBorder="1" applyAlignment="1">
      <alignment/>
    </xf>
    <xf numFmtId="164" fontId="32" fillId="0" borderId="10" xfId="86" applyNumberFormat="1" applyFont="1" applyFill="1" applyBorder="1" applyAlignment="1">
      <alignment/>
      <protection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32" fillId="34" borderId="0" xfId="75" applyNumberFormat="1" applyFont="1" applyFill="1" applyAlignment="1">
      <alignment horizontal="right"/>
      <protection/>
    </xf>
    <xf numFmtId="0" fontId="0" fillId="0" borderId="0" xfId="0" applyAlignment="1">
      <alignment vertical="top"/>
    </xf>
    <xf numFmtId="0" fontId="66" fillId="0" borderId="0" xfId="0" applyFont="1" applyBorder="1" applyAlignment="1">
      <alignment wrapText="1"/>
    </xf>
    <xf numFmtId="164" fontId="0" fillId="34" borderId="30" xfId="44" applyNumberFormat="1" applyFont="1" applyFill="1" applyBorder="1" applyAlignment="1">
      <alignment/>
    </xf>
    <xf numFmtId="0" fontId="0" fillId="34" borderId="31" xfId="0" applyFont="1" applyFill="1" applyBorder="1" applyAlignment="1">
      <alignment horizontal="right"/>
    </xf>
    <xf numFmtId="0" fontId="0" fillId="34" borderId="32" xfId="0" applyFont="1" applyFill="1" applyBorder="1" applyAlignment="1">
      <alignment horizontal="right"/>
    </xf>
    <xf numFmtId="164" fontId="0" fillId="34" borderId="10" xfId="44" applyNumberFormat="1" applyFont="1" applyFill="1" applyBorder="1" applyAlignment="1">
      <alignment/>
    </xf>
    <xf numFmtId="0" fontId="58" fillId="0" borderId="20" xfId="0" applyFont="1" applyBorder="1" applyAlignment="1">
      <alignment horizontal="right" wrapText="1"/>
    </xf>
    <xf numFmtId="164" fontId="0" fillId="34" borderId="33" xfId="44" applyNumberFormat="1" applyFont="1" applyFill="1" applyBorder="1" applyAlignment="1">
      <alignment horizontal="right"/>
    </xf>
    <xf numFmtId="2" fontId="0" fillId="34" borderId="31" xfId="0" applyNumberFormat="1" applyFill="1" applyBorder="1" applyAlignment="1">
      <alignment horizontal="right"/>
    </xf>
    <xf numFmtId="0" fontId="0" fillId="34" borderId="32" xfId="0" applyFill="1" applyBorder="1" applyAlignment="1">
      <alignment horizontal="right"/>
    </xf>
    <xf numFmtId="164" fontId="0" fillId="34" borderId="10" xfId="44" applyNumberFormat="1" applyFont="1" applyFill="1" applyBorder="1" applyAlignment="1">
      <alignment horizontal="right"/>
    </xf>
    <xf numFmtId="2" fontId="0" fillId="34" borderId="10" xfId="0" applyNumberFormat="1" applyFill="1" applyBorder="1" applyAlignment="1">
      <alignment horizontal="right"/>
    </xf>
    <xf numFmtId="8" fontId="58" fillId="38" borderId="10" xfId="0" applyNumberFormat="1" applyFont="1" applyFill="1" applyBorder="1" applyAlignment="1">
      <alignment horizontal="right"/>
    </xf>
    <xf numFmtId="0" fontId="67" fillId="0" borderId="0" xfId="0" applyFont="1" applyAlignment="1">
      <alignment horizontal="right" vertical="center"/>
    </xf>
    <xf numFmtId="8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37" fillId="0" borderId="10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172" fontId="0" fillId="34" borderId="10" xfId="44" applyNumberFormat="1" applyFont="1" applyFill="1" applyBorder="1" applyAlignment="1">
      <alignment horizontal="center"/>
    </xf>
    <xf numFmtId="172" fontId="0" fillId="34" borderId="10" xfId="44" applyNumberFormat="1" applyFont="1" applyFill="1" applyBorder="1" applyAlignment="1">
      <alignment horizontal="right"/>
    </xf>
    <xf numFmtId="173" fontId="0" fillId="34" borderId="10" xfId="0" applyNumberForma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58" fillId="0" borderId="10" xfId="0" applyFont="1" applyBorder="1" applyAlignment="1">
      <alignment horizontal="right" wrapText="1"/>
    </xf>
    <xf numFmtId="164" fontId="0" fillId="37" borderId="10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vertical="top" wrapText="1"/>
    </xf>
    <xf numFmtId="0" fontId="68" fillId="0" borderId="10" xfId="0" applyFont="1" applyBorder="1" applyAlignment="1">
      <alignment wrapText="1"/>
    </xf>
    <xf numFmtId="164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64" fillId="0" borderId="10" xfId="0" applyNumberFormat="1" applyFont="1" applyBorder="1" applyAlignment="1">
      <alignment/>
    </xf>
    <xf numFmtId="164" fontId="64" fillId="0" borderId="10" xfId="0" applyNumberFormat="1" applyFont="1" applyBorder="1" applyAlignment="1">
      <alignment horizontal="right"/>
    </xf>
    <xf numFmtId="0" fontId="64" fillId="0" borderId="10" xfId="0" applyFont="1" applyBorder="1" applyAlignment="1">
      <alignment wrapText="1"/>
    </xf>
    <xf numFmtId="164" fontId="64" fillId="0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 wrapText="1"/>
    </xf>
    <xf numFmtId="3" fontId="64" fillId="0" borderId="10" xfId="0" applyNumberFormat="1" applyFont="1" applyFill="1" applyBorder="1" applyAlignment="1">
      <alignment/>
    </xf>
    <xf numFmtId="0" fontId="65" fillId="0" borderId="10" xfId="0" applyFont="1" applyBorder="1" applyAlignment="1">
      <alignment wrapText="1"/>
    </xf>
    <xf numFmtId="0" fontId="64" fillId="0" borderId="10" xfId="0" applyFont="1" applyFill="1" applyBorder="1" applyAlignment="1">
      <alignment/>
    </xf>
    <xf numFmtId="0" fontId="64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8" fillId="0" borderId="10" xfId="0" applyFont="1" applyFill="1" applyBorder="1" applyAlignment="1">
      <alignment wrapText="1"/>
    </xf>
    <xf numFmtId="164" fontId="64" fillId="38" borderId="10" xfId="0" applyNumberFormat="1" applyFont="1" applyFill="1" applyBorder="1" applyAlignment="1">
      <alignment horizontal="right"/>
    </xf>
    <xf numFmtId="3" fontId="64" fillId="38" borderId="10" xfId="0" applyNumberFormat="1" applyFont="1" applyFill="1" applyBorder="1" applyAlignment="1">
      <alignment/>
    </xf>
    <xf numFmtId="164" fontId="64" fillId="38" borderId="10" xfId="0" applyNumberFormat="1" applyFont="1" applyFill="1" applyBorder="1" applyAlignment="1">
      <alignment/>
    </xf>
    <xf numFmtId="170" fontId="64" fillId="0" borderId="10" xfId="42" applyNumberFormat="1" applyFont="1" applyBorder="1" applyAlignment="1">
      <alignment/>
    </xf>
    <xf numFmtId="164" fontId="68" fillId="39" borderId="10" xfId="0" applyNumberFormat="1" applyFont="1" applyFill="1" applyBorder="1" applyAlignment="1">
      <alignment/>
    </xf>
    <xf numFmtId="0" fontId="65" fillId="0" borderId="11" xfId="0" applyFont="1" applyBorder="1" applyAlignment="1">
      <alignment horizontal="right" wrapText="1"/>
    </xf>
    <xf numFmtId="164" fontId="64" fillId="0" borderId="11" xfId="0" applyNumberFormat="1" applyFont="1" applyBorder="1" applyAlignment="1">
      <alignment horizontal="right"/>
    </xf>
    <xf numFmtId="0" fontId="64" fillId="0" borderId="11" xfId="0" applyFont="1" applyBorder="1" applyAlignment="1">
      <alignment/>
    </xf>
    <xf numFmtId="3" fontId="64" fillId="0" borderId="11" xfId="0" applyNumberFormat="1" applyFont="1" applyBorder="1" applyAlignment="1">
      <alignment/>
    </xf>
    <xf numFmtId="164" fontId="64" fillId="0" borderId="11" xfId="0" applyNumberFormat="1" applyFont="1" applyBorder="1" applyAlignment="1">
      <alignment/>
    </xf>
    <xf numFmtId="0" fontId="64" fillId="38" borderId="10" xfId="0" applyFont="1" applyFill="1" applyBorder="1" applyAlignment="1">
      <alignment wrapText="1"/>
    </xf>
    <xf numFmtId="164" fontId="68" fillId="0" borderId="10" xfId="0" applyNumberFormat="1" applyFont="1" applyBorder="1" applyAlignment="1">
      <alignment horizontal="right"/>
    </xf>
    <xf numFmtId="0" fontId="64" fillId="0" borderId="10" xfId="0" applyFont="1" applyBorder="1" applyAlignment="1">
      <alignment horizontal="left" vertical="top" wrapText="1"/>
    </xf>
    <xf numFmtId="164" fontId="68" fillId="0" borderId="10" xfId="0" applyNumberFormat="1" applyFont="1" applyBorder="1" applyAlignment="1">
      <alignment/>
    </xf>
    <xf numFmtId="0" fontId="64" fillId="38" borderId="10" xfId="0" applyFont="1" applyFill="1" applyBorder="1" applyAlignment="1">
      <alignment/>
    </xf>
    <xf numFmtId="164" fontId="68" fillId="38" borderId="10" xfId="0" applyNumberFormat="1" applyFont="1" applyFill="1" applyBorder="1" applyAlignment="1">
      <alignment/>
    </xf>
    <xf numFmtId="0" fontId="64" fillId="0" borderId="11" xfId="0" applyFont="1" applyBorder="1" applyAlignment="1">
      <alignment wrapText="1"/>
    </xf>
    <xf numFmtId="164" fontId="64" fillId="0" borderId="12" xfId="0" applyNumberFormat="1" applyFont="1" applyBorder="1" applyAlignment="1">
      <alignment/>
    </xf>
    <xf numFmtId="0" fontId="68" fillId="39" borderId="10" xfId="0" applyFont="1" applyFill="1" applyBorder="1" applyAlignment="1">
      <alignment horizontal="left" wrapText="1"/>
    </xf>
    <xf numFmtId="164" fontId="64" fillId="39" borderId="10" xfId="0" applyNumberFormat="1" applyFont="1" applyFill="1" applyBorder="1" applyAlignment="1">
      <alignment horizontal="right"/>
    </xf>
    <xf numFmtId="4" fontId="64" fillId="39" borderId="10" xfId="0" applyNumberFormat="1" applyFont="1" applyFill="1" applyBorder="1" applyAlignment="1">
      <alignment/>
    </xf>
    <xf numFmtId="3" fontId="64" fillId="39" borderId="10" xfId="0" applyNumberFormat="1" applyFont="1" applyFill="1" applyBorder="1" applyAlignment="1">
      <alignment/>
    </xf>
    <xf numFmtId="164" fontId="64" fillId="0" borderId="17" xfId="0" applyNumberFormat="1" applyFont="1" applyBorder="1" applyAlignment="1">
      <alignment/>
    </xf>
    <xf numFmtId="0" fontId="64" fillId="0" borderId="10" xfId="0" applyFont="1" applyFill="1" applyBorder="1" applyAlignment="1">
      <alignment vertical="top" wrapText="1"/>
    </xf>
    <xf numFmtId="0" fontId="64" fillId="0" borderId="0" xfId="0" applyFont="1" applyBorder="1" applyAlignment="1">
      <alignment wrapText="1"/>
    </xf>
    <xf numFmtId="0" fontId="68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3" fontId="64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164" fontId="69" fillId="40" borderId="10" xfId="0" applyNumberFormat="1" applyFont="1" applyFill="1" applyBorder="1" applyAlignment="1">
      <alignment horizontal="right"/>
    </xf>
    <xf numFmtId="4" fontId="69" fillId="40" borderId="10" xfId="0" applyNumberFormat="1" applyFont="1" applyFill="1" applyBorder="1" applyAlignment="1">
      <alignment/>
    </xf>
    <xf numFmtId="3" fontId="69" fillId="40" borderId="10" xfId="0" applyNumberFormat="1" applyFont="1" applyFill="1" applyBorder="1" applyAlignment="1">
      <alignment/>
    </xf>
    <xf numFmtId="164" fontId="69" fillId="40" borderId="10" xfId="0" applyNumberFormat="1" applyFont="1" applyFill="1" applyBorder="1" applyAlignment="1">
      <alignment/>
    </xf>
    <xf numFmtId="0" fontId="34" fillId="38" borderId="10" xfId="0" applyFont="1" applyFill="1" applyBorder="1" applyAlignment="1">
      <alignment wrapText="1"/>
    </xf>
    <xf numFmtId="164" fontId="34" fillId="38" borderId="10" xfId="0" applyNumberFormat="1" applyFont="1" applyFill="1" applyBorder="1" applyAlignment="1">
      <alignment horizontal="right"/>
    </xf>
    <xf numFmtId="0" fontId="34" fillId="38" borderId="10" xfId="0" applyFont="1" applyFill="1" applyBorder="1" applyAlignment="1">
      <alignment/>
    </xf>
    <xf numFmtId="3" fontId="34" fillId="38" borderId="10" xfId="0" applyNumberFormat="1" applyFont="1" applyFill="1" applyBorder="1" applyAlignment="1">
      <alignment/>
    </xf>
    <xf numFmtId="0" fontId="69" fillId="40" borderId="10" xfId="0" applyFont="1" applyFill="1" applyBorder="1" applyAlignment="1">
      <alignment/>
    </xf>
    <xf numFmtId="0" fontId="69" fillId="40" borderId="0" xfId="0" applyFont="1" applyFill="1" applyAlignment="1">
      <alignment horizontal="center" vertical="center" wrapText="1"/>
    </xf>
    <xf numFmtId="3" fontId="69" fillId="40" borderId="0" xfId="0" applyNumberFormat="1" applyFont="1" applyFill="1" applyAlignment="1">
      <alignment horizontal="center" vertical="center" wrapText="1"/>
    </xf>
    <xf numFmtId="0" fontId="69" fillId="40" borderId="10" xfId="0" applyFont="1" applyFill="1" applyBorder="1" applyAlignment="1">
      <alignment horizontal="right" wrapText="1"/>
    </xf>
    <xf numFmtId="164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3" fontId="56" fillId="34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20" xfId="0" applyFont="1" applyFill="1" applyBorder="1" applyAlignment="1">
      <alignment horizontal="right" wrapText="1"/>
    </xf>
    <xf numFmtId="0" fontId="0" fillId="34" borderId="10" xfId="0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3" fontId="0" fillId="38" borderId="10" xfId="0" applyNumberFormat="1" applyFill="1" applyBorder="1" applyAlignment="1">
      <alignment horizontal="center"/>
    </xf>
    <xf numFmtId="167" fontId="0" fillId="38" borderId="28" xfId="0" applyNumberFormat="1" applyFont="1" applyFill="1" applyBorder="1" applyAlignment="1">
      <alignment horizontal="right"/>
    </xf>
    <xf numFmtId="0" fontId="58" fillId="38" borderId="10" xfId="0" applyFont="1" applyFill="1" applyBorder="1" applyAlignment="1">
      <alignment horizontal="right" wrapText="1"/>
    </xf>
    <xf numFmtId="0" fontId="58" fillId="38" borderId="20" xfId="0" applyFont="1" applyFill="1" applyBorder="1" applyAlignment="1">
      <alignment horizontal="right" wrapText="1"/>
    </xf>
    <xf numFmtId="0" fontId="0" fillId="38" borderId="10" xfId="0" applyFill="1" applyBorder="1" applyAlignment="1">
      <alignment horizontal="right"/>
    </xf>
    <xf numFmtId="3" fontId="0" fillId="38" borderId="10" xfId="0" applyNumberFormat="1" applyFill="1" applyBorder="1" applyAlignment="1">
      <alignment horizontal="right"/>
    </xf>
    <xf numFmtId="0" fontId="58" fillId="38" borderId="11" xfId="0" applyFont="1" applyFill="1" applyBorder="1" applyAlignment="1">
      <alignment horizontal="right" wrapText="1"/>
    </xf>
    <xf numFmtId="164" fontId="0" fillId="38" borderId="11" xfId="0" applyNumberFormat="1" applyFont="1" applyFill="1" applyBorder="1" applyAlignment="1">
      <alignment horizontal="right"/>
    </xf>
    <xf numFmtId="164" fontId="0" fillId="38" borderId="10" xfId="0" applyNumberFormat="1" applyFont="1" applyFill="1" applyBorder="1" applyAlignment="1">
      <alignment horizontal="right"/>
    </xf>
    <xf numFmtId="0" fontId="0" fillId="38" borderId="11" xfId="0" applyFill="1" applyBorder="1" applyAlignment="1">
      <alignment horizontal="right"/>
    </xf>
    <xf numFmtId="3" fontId="0" fillId="38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167" fontId="0" fillId="34" borderId="10" xfId="0" applyNumberFormat="1" applyFont="1" applyFill="1" applyBorder="1" applyAlignment="1">
      <alignment horizontal="right"/>
    </xf>
    <xf numFmtId="0" fontId="0" fillId="34" borderId="21" xfId="0" applyFill="1" applyBorder="1" applyAlignment="1">
      <alignment horizontal="center"/>
    </xf>
    <xf numFmtId="167" fontId="0" fillId="34" borderId="22" xfId="0" applyNumberFormat="1" applyFont="1" applyFill="1" applyBorder="1" applyAlignment="1">
      <alignment horizontal="right"/>
    </xf>
    <xf numFmtId="167" fontId="0" fillId="34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0" fontId="68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58" fillId="38" borderId="22" xfId="0" applyFont="1" applyFill="1" applyBorder="1" applyAlignment="1">
      <alignment horizontal="right" wrapText="1"/>
    </xf>
    <xf numFmtId="4" fontId="0" fillId="34" borderId="22" xfId="0" applyNumberFormat="1" applyFont="1" applyFill="1" applyBorder="1" applyAlignment="1">
      <alignment horizontal="right"/>
    </xf>
    <xf numFmtId="0" fontId="0" fillId="34" borderId="2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right" wrapText="1"/>
    </xf>
    <xf numFmtId="164" fontId="0" fillId="38" borderId="28" xfId="0" applyNumberFormat="1" applyFont="1" applyFill="1" applyBorder="1" applyAlignment="1">
      <alignment horizontal="right"/>
    </xf>
    <xf numFmtId="4" fontId="0" fillId="38" borderId="28" xfId="0" applyNumberFormat="1" applyFont="1" applyFill="1" applyBorder="1" applyAlignment="1">
      <alignment horizontal="right"/>
    </xf>
    <xf numFmtId="3" fontId="0" fillId="38" borderId="28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8" borderId="0" xfId="0" applyFill="1" applyAlignment="1">
      <alignment horizontal="right"/>
    </xf>
    <xf numFmtId="0" fontId="0" fillId="0" borderId="20" xfId="0" applyBorder="1" applyAlignment="1">
      <alignment/>
    </xf>
    <xf numFmtId="0" fontId="60" fillId="38" borderId="10" xfId="0" applyFont="1" applyFill="1" applyBorder="1" applyAlignment="1">
      <alignment horizontal="left" wrapText="1"/>
    </xf>
    <xf numFmtId="43" fontId="60" fillId="38" borderId="10" xfId="42" applyFont="1" applyFill="1" applyBorder="1" applyAlignment="1">
      <alignment horizontal="left" wrapText="1"/>
    </xf>
    <xf numFmtId="4" fontId="0" fillId="36" borderId="12" xfId="0" applyNumberFormat="1" applyFill="1" applyBorder="1" applyAlignment="1">
      <alignment horizontal="right"/>
    </xf>
    <xf numFmtId="3" fontId="0" fillId="36" borderId="19" xfId="0" applyNumberFormat="1" applyFill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38" borderId="28" xfId="0" applyNumberFormat="1" applyFont="1" applyFill="1" applyBorder="1" applyAlignment="1">
      <alignment horizontal="center"/>
    </xf>
    <xf numFmtId="3" fontId="0" fillId="38" borderId="28" xfId="0" applyNumberFormat="1" applyFont="1" applyFill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0 2 2" xfId="61"/>
    <cellStyle name="Normal 11" xfId="62"/>
    <cellStyle name="Normal 11 2" xfId="63"/>
    <cellStyle name="Normal 11 2 2" xfId="64"/>
    <cellStyle name="Normal 12" xfId="65"/>
    <cellStyle name="Normal 12 2" xfId="66"/>
    <cellStyle name="Normal 12 2 2" xfId="67"/>
    <cellStyle name="Normal 13" xfId="68"/>
    <cellStyle name="Normal 13 2" xfId="69"/>
    <cellStyle name="Normal 13 2 2" xfId="70"/>
    <cellStyle name="Normal 14" xfId="71"/>
    <cellStyle name="Normal 14 2" xfId="72"/>
    <cellStyle name="Normal 14 2 2" xfId="73"/>
    <cellStyle name="Normal 15" xfId="74"/>
    <cellStyle name="Normal 15 2" xfId="75"/>
    <cellStyle name="Normal 15 2 2" xfId="76"/>
    <cellStyle name="Normal 16" xfId="77"/>
    <cellStyle name="Normal 16 2" xfId="78"/>
    <cellStyle name="Normal 16 2 2" xfId="79"/>
    <cellStyle name="Normal 17" xfId="80"/>
    <cellStyle name="Normal 17 2" xfId="81"/>
    <cellStyle name="Normal 17 2 2" xfId="82"/>
    <cellStyle name="Normal 18" xfId="83"/>
    <cellStyle name="Normal 18 2" xfId="84"/>
    <cellStyle name="Normal 18 2 2" xfId="85"/>
    <cellStyle name="Normal 2" xfId="86"/>
    <cellStyle name="Normal 2 2" xfId="87"/>
    <cellStyle name="Normal 2 2 2" xfId="88"/>
    <cellStyle name="Normal 3" xfId="89"/>
    <cellStyle name="Normal 3 2" xfId="90"/>
    <cellStyle name="Normal 3 2 2" xfId="91"/>
    <cellStyle name="Normal 4" xfId="92"/>
    <cellStyle name="Normal 4 2" xfId="93"/>
    <cellStyle name="Normal 4 2 2" xfId="94"/>
    <cellStyle name="Normal 5" xfId="95"/>
    <cellStyle name="Normal 5 2" xfId="96"/>
    <cellStyle name="Normal 5 2 2" xfId="97"/>
    <cellStyle name="Normal 6" xfId="98"/>
    <cellStyle name="Normal 6 2" xfId="99"/>
    <cellStyle name="Normal 6 2 2" xfId="100"/>
    <cellStyle name="Normal 7" xfId="101"/>
    <cellStyle name="Normal 7 2" xfId="102"/>
    <cellStyle name="Normal 7 2 2" xfId="103"/>
    <cellStyle name="Normal 8" xfId="104"/>
    <cellStyle name="Normal 8 2" xfId="105"/>
    <cellStyle name="Normal 8 2 2" xfId="106"/>
    <cellStyle name="Normal 9" xfId="107"/>
    <cellStyle name="Normal 9 2" xfId="108"/>
    <cellStyle name="Normal 9 2 2" xfId="109"/>
    <cellStyle name="Normal_Proposals" xfId="110"/>
    <cellStyle name="Note" xfId="111"/>
    <cellStyle name="Output" xfId="112"/>
    <cellStyle name="Percent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zoomScale="85" zoomScaleNormal="85" zoomScalePageLayoutView="85" workbookViewId="0" topLeftCell="A1">
      <selection activeCell="B5" sqref="B5"/>
    </sheetView>
  </sheetViews>
  <sheetFormatPr defaultColWidth="9.140625" defaultRowHeight="15"/>
  <cols>
    <col min="1" max="1" width="44.57421875" style="2" customWidth="1"/>
    <col min="2" max="2" width="15.00390625" style="0" customWidth="1"/>
    <col min="3" max="3" width="10.57421875" style="0" customWidth="1"/>
    <col min="4" max="4" width="14.8515625" style="54" customWidth="1"/>
    <col min="5" max="5" width="14.421875" style="0" customWidth="1"/>
    <col min="12" max="12" width="13.8515625" style="0" bestFit="1" customWidth="1"/>
  </cols>
  <sheetData>
    <row r="1" spans="1:5" ht="13.5" customHeight="1">
      <c r="A1" s="439"/>
      <c r="B1" s="485" t="s">
        <v>266</v>
      </c>
      <c r="C1" s="441"/>
      <c r="D1" s="442"/>
      <c r="E1" s="443"/>
    </row>
    <row r="2" spans="1:5" ht="15">
      <c r="A2" s="439"/>
      <c r="B2" s="440" t="s">
        <v>23</v>
      </c>
      <c r="C2" s="441"/>
      <c r="D2" s="442"/>
      <c r="E2" s="443"/>
    </row>
    <row r="3" spans="1:5" ht="26.25" customHeight="1">
      <c r="A3" s="453" t="s">
        <v>28</v>
      </c>
      <c r="B3" s="453" t="s">
        <v>19</v>
      </c>
      <c r="C3" s="453" t="s">
        <v>243</v>
      </c>
      <c r="D3" s="454" t="s">
        <v>244</v>
      </c>
      <c r="E3" s="453" t="s">
        <v>50</v>
      </c>
    </row>
    <row r="4" spans="1:5" ht="15" customHeight="1">
      <c r="A4" s="401" t="s">
        <v>10</v>
      </c>
      <c r="B4" s="402"/>
      <c r="C4" s="403"/>
      <c r="D4" s="404"/>
      <c r="E4" s="402"/>
    </row>
    <row r="5" spans="1:5" ht="15">
      <c r="A5" s="448" t="s">
        <v>245</v>
      </c>
      <c r="B5" s="449">
        <f>'Region 1'!B6+'Region 2'!B6+'Region 3'!B6+'Region 4'!B6+'Region 5'!B6+'Region 6'!B6+'Region 7'!B6+'Region 8'!B6+'Region 9'!B6+'Region 10'!B6+'Region 11'!B6+'Region 12'!B6+'Region 13'!B6+'Region 14'!B6+'Region 15'!B6+TOCOWA!B6</f>
        <v>31951519.7</v>
      </c>
      <c r="C5" s="450">
        <f>'Region 1'!C6+'Region 2'!C6+'Region 3'!C6+'Region 4'!C6+'Region 5'!C6+'Region 6'!C6+'Region 7'!C6+'Region 8'!C6+'Region 9'!C6+'Region 10'!C6+'Region 11'!C6+'Region 11'!C6+'Region 12'!C6+'Region 13'!C6+'Region 14'!C6+'Region 15'!C6</f>
        <v>106.73000000000002</v>
      </c>
      <c r="D5" s="451">
        <f>'Region 1'!D6+'Region 2'!D6+'Region 3'!D6+'Region 4'!D6+'Region 5'!D6+'Region 6'!D6+'Region 7'!D6+'Region 8'!D6+'Region 9'!D6+'Region 10'!D6+'Region 11'!D6+'Region 11'!D6+'Region 12'!D6+'Region 13'!D6+'Region 14'!D6+'Region 15'!D6</f>
        <v>100435</v>
      </c>
      <c r="E5" s="449">
        <v>5299387</v>
      </c>
    </row>
    <row r="6" spans="1:5" s="120" customFormat="1" ht="15">
      <c r="A6" s="406"/>
      <c r="B6" s="407"/>
      <c r="C6" s="403"/>
      <c r="D6" s="404"/>
      <c r="E6" s="405"/>
    </row>
    <row r="7" spans="1:5" ht="15">
      <c r="A7" s="406" t="s">
        <v>5</v>
      </c>
      <c r="B7" s="405">
        <f>'Region 1'!B15+'Region 2'!B21+'Region 3'!B21+'Region 4'!B22+'Region 5'!B29+'Region 6'!B16+'Region 7'!B16+'Region 8'!B19+'Region 9'!B18+'Region 10'!B18+'Region 11'!B16+'Region 12'!B17+'Region 13'!B16+'Region 14'!B17+'Region 15'!B19</f>
        <v>4777728</v>
      </c>
      <c r="C7" s="403">
        <f>'Region 1'!C15+'Region 2'!C23+'Region 3'!C21+'Region 4'!C23+'Region 5'!C29+'Region 6'!C16+'Region 7'!C16+'Region 8'!C19+'Region 9'!C18+'Region 10'!C18+'Region 11'!C16+'Region 12'!C17+'Region 13'!C16+'Region 14'!C17+'Region 15'!C19</f>
        <v>0</v>
      </c>
      <c r="D7" s="404">
        <f>'Region 1'!D15+'Region 2'!D21+'Region 3'!D21+'Region 4'!D23+'Region 5'!D29+'Region 6'!D16+'Region 7'!D16+'Region 8'!D19+'Region 9'!D18+'Region 10'!D18+'Region 11'!D16+'Region 12'!D17+'Region 13'!D16+'Region 14'!D17+'Region 15'!D19</f>
        <v>17682</v>
      </c>
      <c r="E7" s="405">
        <v>767378</v>
      </c>
    </row>
    <row r="8" spans="1:5" s="50" customFormat="1" ht="15">
      <c r="A8" s="406" t="s">
        <v>108</v>
      </c>
      <c r="B8" s="405">
        <v>88700</v>
      </c>
      <c r="C8" s="403"/>
      <c r="D8" s="404">
        <v>3172</v>
      </c>
      <c r="E8" s="405"/>
    </row>
    <row r="9" spans="1:5" ht="15">
      <c r="A9" s="408" t="s">
        <v>33</v>
      </c>
      <c r="B9" s="407">
        <f>'Region 1'!B20+'Region 2'!B28+'Region 3'!B26+'Region 4'!B27+'Region 5'!B34+'Region 6'!B21+'Region 7'!B21+'Region 8'!B24+'Region 9'!B23+'Region 10'!B23+'Region 11'!B21+'Region 12'!B22+'Region 13'!B21+'Region 14'!B22+'Region 15'!B24</f>
        <v>1282640.01</v>
      </c>
      <c r="C9" s="409">
        <f>'Region 1'!C20+'Region 2'!C28+'Region 3'!C26+'Region 4'!C28+'Region 5'!C34+'Region 6'!C21+'Region 7'!C21+'Region 8'!C24+'Region 9'!C23+'Region 10'!C23+'Region 11'!C21+'Region 12'!C22+'Region 13'!C21+'Region 14'!C22+'Region 15'!C24</f>
        <v>0</v>
      </c>
      <c r="D9" s="409">
        <f>'Region 1'!D20+'Region 2'!D28+'Region 3'!D26+'Region 4'!D28+'Region 5'!D34+'Region 6'!D21+'Region 7'!D21+'Region 8'!D24+'Region 9'!D23+'Region 10'!D23+'Region 11'!D21+'Region 12'!D22+'Region 13'!D21+'Region 14'!D22+'Region 15'!D24</f>
        <v>1300</v>
      </c>
      <c r="E9" s="407">
        <v>325083</v>
      </c>
    </row>
    <row r="10" spans="1:5" ht="15">
      <c r="A10" s="410" t="s">
        <v>39</v>
      </c>
      <c r="B10" s="405"/>
      <c r="C10" s="403"/>
      <c r="D10" s="404"/>
      <c r="E10" s="405"/>
    </row>
    <row r="11" spans="1:5" ht="15">
      <c r="A11" s="408" t="s">
        <v>32</v>
      </c>
      <c r="B11" s="407">
        <f>'Region 1'!B35+'Region 2'!B42+'Region 3'!B34+'Region 4'!B41+'Region 5'!B46+'Region 6'!B30+'Region 7'!B28+'Region 8'!B37+'Region 9'!B36+'Region 10'!B33+'Region 11'!B31+'Region 12'!B30+'Region 13'!B31+'Region 14'!B33+'Region 15'!B30</f>
        <v>0</v>
      </c>
      <c r="C11" s="411">
        <f>'Region 1'!C35+'Region 2'!C50+'Region 3'!C34+'Region 4'!C42+'Region 5'!C46+'Region 6'!C30+'Region 7'!C28+'Region 8'!C37+'Region 9'!C36+'Region 10'!C33+'Region 11'!C31+'Region 12'!C30+'Region 13'!C31+'Region 14'!C33+'Region 15'!C30</f>
        <v>0</v>
      </c>
      <c r="D11" s="409">
        <f>'Region 1'!D35+'Region 2'!D50+'Region 3'!D34+'Region 4'!D42+'Region 5'!D46+'Region 6'!D30+'Region 7'!D28+'Region 8'!D37+'Region 9'!D36+'Region 10'!D33+'Region 11'!D30+'Region 12'!D30+'Region 13'!D31+'Region 14'!D33+'Region 15'!D30</f>
        <v>0</v>
      </c>
      <c r="E11" s="407">
        <v>0</v>
      </c>
    </row>
    <row r="12" spans="1:5" ht="15">
      <c r="A12" s="412" t="s">
        <v>34</v>
      </c>
      <c r="B12" s="405">
        <f>'Region 1'!B36+'Region 2'!B48+'Region 3'!B35+'Region 4'!B42+'Region 5'!B47+'Region 6'!B31+'Region 7'!B29+'Region 8'!B38+'Region 9'!B37+'Region 10'!B34+'Region 11'!B32+'Region 12'!B31+'Region 13'!B32+'Region 14'!B34+'Region 15'!B31</f>
        <v>0</v>
      </c>
      <c r="C12" s="403">
        <f>'Region 1'!C36+'Region 2'!C51+'Region 3'!C35+'Region 4'!C43+'Region 5'!C47+'Region 6'!C31+'Region 7'!C29+'Region 8'!C38+'Region 9'!C37+'Region 10'!C34+'Region 11'!C32+'Region 12'!C31+'Region 13'!C32+'Region 14'!C34+'Region 15'!C31</f>
        <v>0</v>
      </c>
      <c r="D12" s="403">
        <f>'Region 1'!D36+'Region 2'!D51+'Region 3'!D35+'Region 4'!D43+'Region 5'!D47+'Region 6'!D31+'Region 7'!D29+'Region 8'!D38+'Region 9'!D38+'Region 10'!D34+'Region 11'!D32+'Region 12'!D31+'Region 13'!D32+'Region 14'!D34+'Region 15'!D31</f>
        <v>0</v>
      </c>
      <c r="E12" s="405">
        <v>0</v>
      </c>
    </row>
    <row r="13" spans="1:5" ht="15">
      <c r="A13" s="455" t="s">
        <v>18</v>
      </c>
      <c r="B13" s="444">
        <f>SUM(B5:B12)</f>
        <v>38100587.71</v>
      </c>
      <c r="C13" s="452">
        <f>SUM(C5:C12)</f>
        <v>106.73000000000002</v>
      </c>
      <c r="D13" s="446">
        <f>SUM(D5:D12)</f>
        <v>122589</v>
      </c>
      <c r="E13" s="444">
        <f>E5+E7+E9+E11+E12</f>
        <v>6391848</v>
      </c>
    </row>
    <row r="14" spans="1:5" ht="15">
      <c r="A14" s="413" t="s">
        <v>11</v>
      </c>
      <c r="B14" s="405"/>
      <c r="C14" s="403"/>
      <c r="D14" s="404"/>
      <c r="E14" s="402"/>
    </row>
    <row r="15" spans="1:5" ht="15">
      <c r="A15" s="414" t="s">
        <v>37</v>
      </c>
      <c r="B15" s="405"/>
      <c r="C15" s="403"/>
      <c r="D15" s="404"/>
      <c r="E15" s="402"/>
    </row>
    <row r="16" spans="1:5" ht="15">
      <c r="A16" s="408" t="s">
        <v>35</v>
      </c>
      <c r="B16" s="405"/>
      <c r="C16" s="403"/>
      <c r="D16" s="404"/>
      <c r="E16" s="402"/>
    </row>
    <row r="17" spans="1:5" ht="15.75" customHeight="1">
      <c r="A17" s="438" t="s">
        <v>240</v>
      </c>
      <c r="B17" s="415">
        <f>'Region 1'!B42+'Region 2'!B52+'Region 3'!B42+'Region 4'!B49+'Region 5'!B54+'Region 6'!B38+'Region 7'!B36+'Region 8'!B45+'Region 9'!B44+'Region 10'!B41+'Region 11'!B39+'Region 12'!B38+'Region 13'!B39+'Region 14'!B41+'Region 15'!B38</f>
        <v>5499493</v>
      </c>
      <c r="C17" s="416">
        <f>'Region 1'!C42+'Region 2'!C52+'Region 3'!C42+'Region 4'!C50+'Region 5'!C54+'Region 6'!C38+'Region 7'!C36+'Region 8'!C45+'Region 9'!C44+'Region 10'!C41+'Region 11'!C39+'Region 12'!C38+'Region 13'!C39+'Region 14'!C41+'Region 15'!C38</f>
        <v>65.85</v>
      </c>
      <c r="D17" s="416">
        <f>'Region 1'!D42+'Region 2'!D52+'Region 3'!D42+'Region 4'!D51+'Region 5'!D54+'Region 6'!D38+'Region 7'!D36+'Region 8'!D45+'Region 9'!D44+'Region 10'!D41+'Region 11'!D39+'Region 12'!D38+'Region 13'!D39+'Region 14'!D41+'Region 15'!D38</f>
        <v>550873</v>
      </c>
      <c r="E17" s="417">
        <v>188089</v>
      </c>
    </row>
    <row r="18" spans="1:5" ht="15">
      <c r="A18" s="408" t="s">
        <v>234</v>
      </c>
      <c r="B18" s="415">
        <f>'Region 1'!B45+'Region 2'!B59+'Region 3'!B47+'Region 4'!B54+'Region 5'!B59+'Region 6'!B43+'Region 7'!B41+'Region 8'!B50+'Region 9'!B49+'Region 10'!B46+'Region 11'!B44+'Region 12'!B43+'Region 13'!B44+'Region 14'!B46+'Region 15'!B43</f>
        <v>16821982</v>
      </c>
      <c r="C18" s="416">
        <f>'Region 1'!C45+'Region 2'!C59+'Region 3'!C47+'Region 4'!C55+'Region 5'!C59+'Region 6'!C43+'Region 7'!C41+'Region 8'!C50+'Region 9'!C49+'Region 10'!C46+'Region 11'!C44+'Region 12'!C43+'Region 13'!C44+'Region 14'!C46+'Region 15'!C43</f>
        <v>201.36999999999995</v>
      </c>
      <c r="D18" s="416">
        <f>'Region 1'!D45+'Region 2'!D59+'Region 3'!D47+'Region 4'!D55+'Region 5'!D59+'Region 6'!D43+'Region 7'!D41+'Region 8'!D50+'Region 9'!D49+'Region 10'!D46+'Region 11'!D44+'Region 12'!D43+'Region 13'!D44+'Region 14'!D46+'Region 15'!D43</f>
        <v>0</v>
      </c>
      <c r="E18" s="417">
        <v>574342</v>
      </c>
    </row>
    <row r="19" spans="1:5" ht="12.75" customHeight="1">
      <c r="A19" s="406" t="s">
        <v>230</v>
      </c>
      <c r="B19" s="417">
        <v>2325000</v>
      </c>
      <c r="C19" s="416">
        <f>'Region 1'!C50+'Region 2'!C66+'Region 3'!C52+'Region 4'!C60+'Region 5'!C64+'Region 6'!C48+'Region 7'!C46+'Region 8'!C55+'Region 9'!C54+'Region 10'!C51+'Region 11'!C49+'Region 12'!C48+'Region 13'!C49+'Region 14'!C51+'Region 15'!C48</f>
        <v>23.5</v>
      </c>
      <c r="D19" s="416">
        <f>'Region 1'!D50+'Region 2'!D66+'Region 3'!D52+'Region 4'!D60+'Region 5'!D64+'Region 6'!D48+'Region 7'!D46+'Region 8'!D55+'Region 9'!D54+'Region 10'!D51+'Region 11'!D49+'Region 12'!D48+'Region 13'!D49+'Region 14'!D51+'Region 15'!D48</f>
        <v>0</v>
      </c>
      <c r="E19" s="403"/>
    </row>
    <row r="20" spans="1:5" s="395" customFormat="1" ht="12.75" customHeight="1">
      <c r="A20" s="406" t="s">
        <v>231</v>
      </c>
      <c r="B20" s="417"/>
      <c r="C20" s="416"/>
      <c r="D20" s="416"/>
      <c r="E20" s="403"/>
    </row>
    <row r="21" spans="1:5" ht="13.5" customHeight="1">
      <c r="A21" s="410" t="s">
        <v>39</v>
      </c>
      <c r="B21" s="415"/>
      <c r="C21" s="416"/>
      <c r="D21" s="416"/>
      <c r="E21" s="417"/>
    </row>
    <row r="22" spans="1:5" ht="13.5" customHeight="1">
      <c r="A22" s="406" t="s">
        <v>36</v>
      </c>
      <c r="B22" s="415">
        <v>0</v>
      </c>
      <c r="C22" s="416">
        <v>0</v>
      </c>
      <c r="D22" s="416">
        <f>'Region 1'!D61+'Region 2'!D81+'Region 3'!D63+'Region 4'!D71+'Region 5'!D75+'Region 6'!D59+'Region 7'!D57+'Region 8'!D66+'Region 8'!D66+'Region 9'!D65+'Region 10'!D62+'Region 11'!D60+'Region 12'!D59+'Region 13'!D60+'Region 14'!D62+'Region 15'!D59</f>
        <v>0</v>
      </c>
      <c r="E22" s="417">
        <v>11385137</v>
      </c>
    </row>
    <row r="23" spans="1:5" ht="14.25" customHeight="1">
      <c r="A23" s="406" t="s">
        <v>241</v>
      </c>
      <c r="B23" s="418">
        <f>'Region 1'!B63+'Region 2'!B83+'Region 3'!B65+'Region 4'!B72+'Region 5'!B77+'Region 6'!B61+'Region 7'!B59+'Region 8'!B68+'Region 9'!B67+'Region 10'!B64+'Region 11'!B62+'Region 12'!B61+'Region 13'!B62+'Region 14'!B64+'Region 15'!B61</f>
        <v>6836880</v>
      </c>
      <c r="C23" s="418">
        <f>'Region 1'!C63+'Region 2'!C83+'Region 3'!C65+'Region 4'!C73+'Region 5'!C77+'Region 6'!C61+'Region 7'!C59+'Region 8'!C68+'Region 9'!C67+'Region 10'!C64+'Region 11'!C62+'Region 12'!C61+'Region 13'!C62+'Region 14'!C64+'Region 15'!C61</f>
        <v>78.98</v>
      </c>
      <c r="D23" s="404" t="s">
        <v>111</v>
      </c>
      <c r="E23" s="404">
        <v>251904</v>
      </c>
    </row>
    <row r="24" spans="1:5" ht="15">
      <c r="A24" s="406" t="s">
        <v>235</v>
      </c>
      <c r="B24" s="403"/>
      <c r="C24" s="403"/>
      <c r="D24" s="404"/>
      <c r="E24" s="404">
        <v>1100000</v>
      </c>
    </row>
    <row r="25" spans="1:5" s="397" customFormat="1" ht="15">
      <c r="A25" s="406" t="s">
        <v>232</v>
      </c>
      <c r="B25" s="418" t="s">
        <v>111</v>
      </c>
      <c r="C25" s="418" t="s">
        <v>111</v>
      </c>
      <c r="D25" s="404"/>
      <c r="E25" s="404">
        <v>302043</v>
      </c>
    </row>
    <row r="26" spans="1:5" ht="15.75" customHeight="1">
      <c r="A26" s="455" t="s">
        <v>18</v>
      </c>
      <c r="B26" s="444">
        <f>SUM(B17:B23)</f>
        <v>31483355</v>
      </c>
      <c r="C26" s="446">
        <f>SUM(C17:C23)</f>
        <v>369.69999999999993</v>
      </c>
      <c r="D26" s="446">
        <f>SUM(D17:D23)</f>
        <v>550873</v>
      </c>
      <c r="E26" s="447">
        <f>SUM(E17:E25)</f>
        <v>13801515</v>
      </c>
    </row>
    <row r="27" spans="1:5" ht="12" customHeight="1">
      <c r="A27" s="420"/>
      <c r="B27" s="421"/>
      <c r="C27" s="422"/>
      <c r="D27" s="423"/>
      <c r="E27" s="424"/>
    </row>
    <row r="28" spans="1:5" ht="15">
      <c r="A28" s="401" t="s">
        <v>12</v>
      </c>
      <c r="B28" s="405"/>
      <c r="C28" s="403"/>
      <c r="D28" s="404"/>
      <c r="E28" s="402"/>
    </row>
    <row r="29" spans="1:5" ht="17.25" customHeight="1">
      <c r="A29" s="425" t="s">
        <v>242</v>
      </c>
      <c r="B29" s="415">
        <f>'Region 1'!B68+'Region 2'!B90+'Region 3'!B70+'Region 4'!B77+'Region 5'!B82+'Region 6'!B66+'Region 7'!B64+'Region 8'!B73+'Region 9'!B72+'Region 10'!B69+'Region 11'!B67+'Region 12'!B66+'Region 13'!B67+'Region 14'!B69+'Region 15'!B66</f>
        <v>28820587.245682497</v>
      </c>
      <c r="C29" s="416">
        <f>'Region 1'!C68+'Region 2'!C90+'Region 3'!C70+'Region 4'!C78+'Region 5'!C82+'Region 6'!C66+'Region 7'!C64+'Region 8'!C73+'Region 9'!C72+'Region 10'!C69+'Region 11'!C67+'Region 12'!C66+'Region 13'!C67+'Region 14'!C69+'Region 15'!C66</f>
        <v>208</v>
      </c>
      <c r="D29" s="416">
        <f>'Region 1'!D68+'Region 2'!D90+'Region 3'!D70+'Region 4'!D78+'Region 5'!D82+'Region 6'!D66+'Region 7'!D64+'Region 8'!D73+'Region 9'!D73+'Region 10'!D69+'Region 11'!D67+'Region 12'!D66+'Region 13'!D67+'Region 14'!D69+'Region 15'!D66</f>
        <v>15550</v>
      </c>
      <c r="E29" s="417">
        <v>218643</v>
      </c>
    </row>
    <row r="30" spans="1:5" ht="15" customHeight="1">
      <c r="A30" s="406" t="s">
        <v>14</v>
      </c>
      <c r="B30" s="407">
        <f>'Region 1'!B73+'Region 2'!B97+'Region 3'!B75+'Region 4'!B82+'Region 5'!B87+'Region 6'!B71+'Region 7'!B69+'Region 8'!B78+'Region 9'!B77+'Region 10'!B74+'Region 11'!B72+'Region 12'!B71+'Region 13'!B72+'Region 14'!B74+'Region 15'!B71</f>
        <v>5573385</v>
      </c>
      <c r="C30" s="404">
        <f>'Region 1'!C73+'Region 2'!C97+'Region 3'!C75+'Region 4'!C83+'Region 5'!C87+'Region 6'!C71+'Region 7'!C69+'Region 8'!C78+'Region 9'!C77+'Region 10'!C74+'Region 11'!C72+'Region 12'!C71+'Region 13'!C72+'Region 14'!C74+'Region 15'!C71</f>
        <v>46.74</v>
      </c>
      <c r="D30" s="404">
        <f>'Region 1'!D73+'Region 2'!D97+'Region 3'!D75+'Region 4'!D83+'Region 5'!D87+'Region 6'!D71+'Region 7'!D69+'Region 8'!D78+'Region 9'!D77+'Region 10'!D74+'Region 11'!D72+'Region 12'!D71+'Region 13'!D72+'Region 14'!D74+'Region 15'!D71</f>
        <v>699</v>
      </c>
      <c r="E30" s="402">
        <v>501604.65</v>
      </c>
    </row>
    <row r="31" spans="1:5" ht="27.75" customHeight="1">
      <c r="A31" s="425" t="s">
        <v>236</v>
      </c>
      <c r="B31" s="415">
        <f>'Region 1'!B78+'Region 2'!B104+'Region 3'!B80+'Region 4'!B87+'Region 5'!B92+'Region 6'!B76+'Region 7'!B74+'Region 8'!B83+'Region 9'!B82+'Region 10'!B79+'Region 11'!B77+'Region 12'!B76+'Region 13'!B77+'Region 14'!B79+'Region 15'!B76</f>
        <v>3528017</v>
      </c>
      <c r="C31" s="416">
        <f>'Region 1'!C78+'Region 2'!C104+'Region 3'!C80+'Region 4'!C88+'Region 5'!C92+'Region 6'!C76+'Region 7'!C74+'Region 8'!C83+'Region 9'!C82+'Region 10'!C79+'Region 11'!C77+'Region 12'!C76+'Region 13'!C77+'Region 14'!C79+'Region 15'!C76</f>
        <v>7</v>
      </c>
      <c r="D31" s="416">
        <f>'Region 1'!D78+'Region 2'!D104+'Region 3'!D80+'Region 4'!D88+'Region 5'!D92+'Region 6'!D76+'Region 7'!D74+'Region 8'!D83+'Region 9'!D82+'Region 10'!D79+'Region 11'!D77+'Region 12'!D76+'Region 13'!D77+'Region 14'!D79+'Region 15'!D76</f>
        <v>656</v>
      </c>
      <c r="E31" s="417">
        <v>32584</v>
      </c>
    </row>
    <row r="32" spans="1:5" ht="15">
      <c r="A32" s="406" t="s">
        <v>247</v>
      </c>
      <c r="B32" s="405">
        <f>'Region 1'!B83+'Region 2'!B111+'Region 3'!B85+'Region 4'!B92+'Region 5'!B97+'Region 6'!B81+'Region 7'!B79+'Region 8'!B88+'Region 9'!B87+'Region 10'!B84+'Region 11'!B82+'Region 12'!B81+'Region 13'!B82+'Region 14'!B84+'Region 15'!B81</f>
        <v>10978387</v>
      </c>
      <c r="C32" s="404">
        <f>'Region 1'!C83+'Region 2'!C111+'Region 3'!C85+'Region 4'!C93+'Region 5'!C97+'Region 6'!C81+'Region 7'!C79+'Region 8'!C88+'Region 9'!C87+'Region 10'!C84+'Region 11'!C82+'Region 12'!C81+'Region 13'!C82+'Region 14'!C84+'Region 15'!C81</f>
        <v>171.145</v>
      </c>
      <c r="D32" s="404">
        <f>'Region 1'!D83+'Region 2'!D111+'Region 3'!D85+'Region 4'!D93+'Region 5'!D97+'Region 6'!D81+'Region 7'!D79+'Region 8'!D88+'Region 9'!D87+'Region 10'!D84+'Region 11'!D82+'Region 12'!D81+'Region 13'!D82+'Region 14'!D84+'Region 15'!D81</f>
        <v>233040</v>
      </c>
      <c r="E32" s="426" t="s">
        <v>202</v>
      </c>
    </row>
    <row r="33" spans="1:5" ht="15.75" customHeight="1">
      <c r="A33" s="406" t="s">
        <v>246</v>
      </c>
      <c r="B33" s="405">
        <f>'Region 1'!B88+'Region 2'!B118+'Region 3'!B90+'Region 4'!B97+'Region 5'!B102+'Region 6'!B86+'Region 7'!B84+'Region 8'!B93+'Region 9'!B92+'Region 10'!B89+'Region 11'!B87+'Region 12'!B86+'Region 13'!B87+'Region 14'!B89+'Region 15'!B86</f>
        <v>2414419</v>
      </c>
      <c r="C33" s="404">
        <f>'Region 1'!C88+'Region 2'!C118+'Region 3'!C90+'Region 4'!C98+'Region 5'!C102+'Region 6'!C86+'Region 7'!C84+'Region 8'!C93+'Region 9'!C92+'Region 10'!C89+'Region 11'!C87+'Region 12'!C86+'Region 13'!C87+'Region 14'!C89+'Region 15'!C86</f>
        <v>26.270000000000003</v>
      </c>
      <c r="D33" s="404">
        <f>'Region 1'!D88+'Region 2'!D118+'Region 3'!D90+'Region 4'!D98+'Region 5'!D102+'Region 6'!D86+'Region 7'!D84+'Region 8'!D93+'Region 9'!D92+'Region 10'!D89+'Region 11'!D87+'Region 12'!D86+'Region 13'!D87+'Region 14'!D89+'Region 15'!D86</f>
        <v>63730</v>
      </c>
      <c r="E33" s="426" t="s">
        <v>202</v>
      </c>
    </row>
    <row r="34" spans="1:5" ht="15">
      <c r="A34" s="410" t="s">
        <v>39</v>
      </c>
      <c r="B34" s="405"/>
      <c r="C34" s="404"/>
      <c r="D34" s="404"/>
      <c r="E34" s="402"/>
    </row>
    <row r="35" spans="1:5" ht="39" customHeight="1">
      <c r="A35" s="427" t="s">
        <v>237</v>
      </c>
      <c r="B35" s="405">
        <f>'Region 1'!B94+'Region 2'!B126+'Region 3'!B96+'Region 4'!B103+'Region 5'!B108+'Region 6'!B92+'Region 7'!B90+'Region 8'!B99+'Region 9'!B98+'Region 10'!B95+'Region 11'!B93+'Region 12'!B92+'Region 13'!B93+'Region 14'!B95+'Region 15'!B92</f>
        <v>0</v>
      </c>
      <c r="C35" s="404">
        <f>'Region 1'!C94+'Region 2'!C126+'Region 3'!C96+'Region 4'!C104+'Region 5'!C108+'Region 6'!C92+'Region 7'!C90+'Region 8'!C99+'Region 9'!C98+'Region 10'!C95+'Region 11'!C93+'Region 12'!C92+'Region 13'!C93+'Region 14'!C95+'Region 15'!C92</f>
        <v>0</v>
      </c>
      <c r="D35" s="404">
        <f>'Region 1'!D94+'Region 2'!D126+'Region 3'!D96+'Region 4'!D104+'Region 5'!D108+'Region 6'!D92+'Region 7'!D90+'Region 8'!D99+'Region 9'!D98+'Region 10'!D95+'Region 11'!D93+'Region 12'!D92+'Region 13'!D93+'Region 14'!D95+'Region 15'!D92</f>
        <v>0</v>
      </c>
      <c r="E35" s="428">
        <v>400000</v>
      </c>
    </row>
    <row r="36" spans="1:5" ht="14.25" customHeight="1">
      <c r="A36" s="406" t="s">
        <v>31</v>
      </c>
      <c r="B36" s="405">
        <f>'Region 1'!B95+'Region 2'!B127+'Region 3'!B97+'Region 4'!B104+'Region 5'!B109+'Region 6'!B93+'Region 7'!B91+'Region 8'!B100+'Region 9'!B99+'Region 10'!B96+'Region 11'!B94+'Region 12'!B93+'Region 13'!B94+'Region 14'!B96+'Region 15'!B93</f>
        <v>0</v>
      </c>
      <c r="C36" s="404">
        <f>'Region 1'!C95+'Region 2'!C127+'Region 3'!C97+'Region 4'!C105+'Region 5'!C109+'Region 6'!C93+'Region 7'!C91+'Region 8'!C100+'Region 9'!C99+'Region 10'!C96+'Region 11'!C94+'Region 12'!C93+'Region 13'!C94+'Region 14'!C96+'Region 15'!C93</f>
        <v>0</v>
      </c>
      <c r="D36" s="404">
        <f>'Region 1'!D95+'Region 2'!D127+'Region 3'!D97+'Region 4'!D105+'Region 5'!D109+'Region 6'!D93+'Region 7'!D91+'Region 8'!D100+'Region 9'!D99+'Region 10'!D96+'Region 11'!D94+'Region 12'!D93+'Region 13'!D94+'Region 14'!D96+'Region 15'!D93</f>
        <v>0</v>
      </c>
      <c r="E36" s="402">
        <f>'Region 1'!E95+'Region 2'!E127+'Region 3'!E97+'Region 4'!E104+'Region 5'!E110+'Region 6'!E93+'Region 7'!E91+'Region 8'!E100+'Region 9'!E98+'Region 10'!E96+'Region 11'!E93+'Region 12'!E93+'Region 13'!E94+'Region 14'!E96+'Region 15'!E93</f>
        <v>0</v>
      </c>
    </row>
    <row r="37" spans="1:5" ht="15">
      <c r="A37" s="455" t="s">
        <v>18</v>
      </c>
      <c r="B37" s="444">
        <f>SUM(B29:B36)</f>
        <v>51314795.24568249</v>
      </c>
      <c r="C37" s="446">
        <f>SUM(C29:C36)</f>
        <v>459.155</v>
      </c>
      <c r="D37" s="446">
        <f>SUM(D29:D36)</f>
        <v>313675</v>
      </c>
      <c r="E37" s="447">
        <f>SUM(E29:E36)</f>
        <v>1152831.65</v>
      </c>
    </row>
    <row r="38" spans="1:5" ht="12" customHeight="1">
      <c r="A38" s="420"/>
      <c r="B38" s="421"/>
      <c r="C38" s="422"/>
      <c r="D38" s="423"/>
      <c r="E38" s="424"/>
    </row>
    <row r="39" spans="1:5" ht="15">
      <c r="A39" s="401" t="s">
        <v>13</v>
      </c>
      <c r="B39" s="405"/>
      <c r="C39" s="403"/>
      <c r="D39" s="404"/>
      <c r="E39" s="402"/>
    </row>
    <row r="40" spans="1:5" ht="15">
      <c r="A40" s="425" t="s">
        <v>3</v>
      </c>
      <c r="B40" s="415">
        <v>0</v>
      </c>
      <c r="C40" s="429">
        <v>0</v>
      </c>
      <c r="D40" s="416">
        <v>0</v>
      </c>
      <c r="E40" s="430">
        <v>1295979</v>
      </c>
    </row>
    <row r="41" spans="1:5" ht="9.75" customHeight="1">
      <c r="A41" s="431"/>
      <c r="B41" s="421"/>
      <c r="C41" s="422"/>
      <c r="D41" s="423"/>
      <c r="E41" s="432"/>
    </row>
    <row r="42" spans="1:5" ht="15">
      <c r="A42" s="433" t="s">
        <v>49</v>
      </c>
      <c r="B42" s="434">
        <f>'Region 1'!B113+'Region 2'!B145+'Region 3'!B115+'Region 4'!B122+'Region 5'!B127+'Region 6'!B111+'Region 7'!B109+'Region 8'!B118+'Region 9'!B117+'Region 10'!B114+'Region 11'!B112+'Region 12'!B111+'Region 13'!B112+'Region 14'!B114+'Region 15'!B111</f>
        <v>831020</v>
      </c>
      <c r="C42" s="435">
        <f>'Region 1'!C113+'Region 2'!C145+'Region 3'!C115+'Region 4'!C123+'Region 5'!C127+'Region 6'!C111+'Region 7'!C109+'Region 8'!C118+'Region 9'!C117+'Region 10'!C114+'Region 11'!C112+'Region 12'!C111+'Region 13'!C112+'Region 14'!C114+'Region 15'!C111</f>
        <v>5.6</v>
      </c>
      <c r="D42" s="436">
        <f>'Region 1'!D113+'Region 2'!D145+'Region 3'!D115+'Region 4'!D123+'Region 5'!D127+'Region 6'!D111+'Region 7'!D109+'Region 8'!D118+'Region 9'!D117+'Region 10'!D114+'Region 11'!D112+'Region 12'!D111+'Region 13'!D112+'Region 14'!D114+'Region 15'!D111</f>
        <v>4850</v>
      </c>
      <c r="E42" s="419">
        <v>0</v>
      </c>
    </row>
    <row r="43" spans="1:5" ht="15" customHeight="1">
      <c r="A43" s="431"/>
      <c r="B43" s="421"/>
      <c r="C43" s="422"/>
      <c r="D43" s="423"/>
      <c r="E43" s="437"/>
    </row>
    <row r="44" spans="1:5" ht="15">
      <c r="A44" s="455" t="s">
        <v>44</v>
      </c>
      <c r="B44" s="444">
        <f>B13+B26+B37+B40+B42</f>
        <v>121729757.9556825</v>
      </c>
      <c r="C44" s="445">
        <f>C13+C26+C37+C40+C42</f>
        <v>941.185</v>
      </c>
      <c r="D44" s="446">
        <f>D13+D26+D37+D40+D42</f>
        <v>991987</v>
      </c>
      <c r="E44" s="447">
        <f>E13+E26+E37+E40+E42</f>
        <v>22642173.65</v>
      </c>
    </row>
    <row r="46" ht="15">
      <c r="A46" s="9"/>
    </row>
  </sheetData>
  <sheetProtection/>
  <printOptions/>
  <pageMargins left="0.3854166666666667" right="0.25" top="0.5" bottom="0.5" header="0.05" footer="0.05"/>
  <pageSetup horizontalDpi="600" verticalDpi="600" orientation="portrait" r:id="rId1"/>
  <headerFooter>
    <oddHeader>&amp;C&amp;"-,Bold"&amp;22&amp;KFF0000DRAFT ONLY</oddHeader>
    <oddFooter>&amp;C&amp;D&amp;Z&amp;F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5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140625" style="0" customWidth="1"/>
    <col min="2" max="2" width="16.57421875" style="75" customWidth="1"/>
    <col min="3" max="3" width="18.57421875" style="0" customWidth="1"/>
    <col min="4" max="4" width="17.140625" style="0" customWidth="1"/>
    <col min="5" max="5" width="17.57421875" style="0" customWidth="1"/>
    <col min="6" max="9" width="8.8515625" style="0" customWidth="1"/>
  </cols>
  <sheetData>
    <row r="1" spans="1:4" ht="15">
      <c r="A1" s="12"/>
      <c r="B1" s="10" t="s">
        <v>21</v>
      </c>
      <c r="C1" s="11"/>
      <c r="D1" s="11"/>
    </row>
    <row r="2" spans="1:4" ht="15">
      <c r="A2" s="12"/>
      <c r="B2" s="10" t="s">
        <v>22</v>
      </c>
      <c r="C2" s="11"/>
      <c r="D2" s="11"/>
    </row>
    <row r="3" spans="1:4" ht="15">
      <c r="A3" s="12"/>
      <c r="B3" s="10" t="s">
        <v>23</v>
      </c>
      <c r="C3" s="11"/>
      <c r="D3" s="11"/>
    </row>
    <row r="4" spans="1:4" ht="15">
      <c r="A4" s="3" t="s">
        <v>17</v>
      </c>
      <c r="B4" s="1" t="s">
        <v>0</v>
      </c>
      <c r="C4" s="1" t="s">
        <v>1</v>
      </c>
      <c r="D4" s="1" t="s">
        <v>2</v>
      </c>
    </row>
    <row r="5" spans="1:4" ht="15.75" customHeight="1">
      <c r="A5" s="4" t="s">
        <v>10</v>
      </c>
      <c r="B5" s="71"/>
      <c r="C5" s="5"/>
      <c r="D5" s="5"/>
    </row>
    <row r="6" spans="1:4" ht="15.75" customHeight="1">
      <c r="A6" s="14" t="s">
        <v>4</v>
      </c>
      <c r="B6" s="137">
        <f>SUM(B7:B16)</f>
        <v>559927</v>
      </c>
      <c r="C6" s="185">
        <f>SUM(C7:C16)</f>
        <v>4.75</v>
      </c>
      <c r="D6" s="186">
        <f>SUM(D7:D16)</f>
        <v>1925</v>
      </c>
    </row>
    <row r="7" spans="1:4" ht="15.75" customHeight="1">
      <c r="A7" s="49" t="s">
        <v>99</v>
      </c>
      <c r="B7" s="143">
        <v>294698</v>
      </c>
      <c r="C7" s="187">
        <v>2.5</v>
      </c>
      <c r="D7" s="188">
        <v>1012</v>
      </c>
    </row>
    <row r="8" spans="1:4" ht="15.75" customHeight="1">
      <c r="A8" s="49" t="s">
        <v>199</v>
      </c>
      <c r="B8" s="143">
        <v>265229</v>
      </c>
      <c r="C8" s="187">
        <v>2.25</v>
      </c>
      <c r="D8" s="188">
        <v>913</v>
      </c>
    </row>
    <row r="9" spans="1:4" s="120" customFormat="1" ht="15.75" customHeight="1">
      <c r="A9" s="49" t="s">
        <v>111</v>
      </c>
      <c r="B9" s="143"/>
      <c r="C9" s="187"/>
      <c r="D9" s="188"/>
    </row>
    <row r="10" spans="1:4" s="120" customFormat="1" ht="15.75" customHeight="1">
      <c r="A10" s="49" t="s">
        <v>209</v>
      </c>
      <c r="B10" s="143"/>
      <c r="C10" s="187"/>
      <c r="D10" s="188"/>
    </row>
    <row r="11" spans="1:4" s="120" customFormat="1" ht="15.75" customHeight="1">
      <c r="A11" s="49" t="s">
        <v>209</v>
      </c>
      <c r="B11" s="143"/>
      <c r="C11" s="187"/>
      <c r="D11" s="188"/>
    </row>
    <row r="12" spans="1:4" s="120" customFormat="1" ht="15.75" customHeight="1">
      <c r="A12" s="49" t="s">
        <v>209</v>
      </c>
      <c r="B12" s="143"/>
      <c r="C12" s="187"/>
      <c r="D12" s="188"/>
    </row>
    <row r="13" spans="1:4" s="120" customFormat="1" ht="15.75" customHeight="1">
      <c r="A13" s="49"/>
      <c r="B13" s="143"/>
      <c r="C13" s="187"/>
      <c r="D13" s="188"/>
    </row>
    <row r="14" spans="1:4" s="120" customFormat="1" ht="15.75" customHeight="1">
      <c r="A14" s="49"/>
      <c r="B14" s="143"/>
      <c r="C14" s="187"/>
      <c r="D14" s="188"/>
    </row>
    <row r="15" spans="1:4" s="120" customFormat="1" ht="15.75" customHeight="1">
      <c r="A15" s="49" t="s">
        <v>203</v>
      </c>
      <c r="B15" s="143"/>
      <c r="C15" s="187"/>
      <c r="D15" s="188"/>
    </row>
    <row r="16" spans="1:4" s="120" customFormat="1" ht="15.75" customHeight="1">
      <c r="A16" s="49" t="s">
        <v>204</v>
      </c>
      <c r="B16" s="143"/>
      <c r="C16" s="187"/>
      <c r="D16" s="188"/>
    </row>
    <row r="17" spans="1:4" ht="15.75" customHeight="1">
      <c r="A17" s="20"/>
      <c r="B17" s="242"/>
      <c r="C17" s="189"/>
      <c r="D17" s="190"/>
    </row>
    <row r="18" spans="1:4" ht="15.75" customHeight="1">
      <c r="A18" s="6" t="s">
        <v>5</v>
      </c>
      <c r="B18" s="137">
        <f>B19+B20+B21</f>
        <v>129212</v>
      </c>
      <c r="C18" s="185">
        <f>C19+C20+C21</f>
        <v>0</v>
      </c>
      <c r="D18" s="186">
        <f>D19+D20+D21</f>
        <v>557</v>
      </c>
    </row>
    <row r="19" spans="1:4" ht="15.75" customHeight="1">
      <c r="A19" s="7" t="s">
        <v>81</v>
      </c>
      <c r="B19" s="143">
        <v>129212</v>
      </c>
      <c r="C19" s="187"/>
      <c r="D19" s="188">
        <v>557</v>
      </c>
    </row>
    <row r="20" spans="1:4" ht="15.75" customHeight="1">
      <c r="A20" s="7" t="s">
        <v>26</v>
      </c>
      <c r="B20" s="143"/>
      <c r="C20" s="187"/>
      <c r="D20" s="188"/>
    </row>
    <row r="21" spans="1:4" ht="15.75" customHeight="1">
      <c r="A21" s="7" t="s">
        <v>27</v>
      </c>
      <c r="B21" s="143"/>
      <c r="C21" s="187"/>
      <c r="D21" s="188"/>
    </row>
    <row r="22" spans="1:4" ht="15.75" customHeight="1">
      <c r="A22" s="20"/>
      <c r="B22" s="242"/>
      <c r="C22" s="189"/>
      <c r="D22" s="190"/>
    </row>
    <row r="23" spans="1:4" ht="15.75" customHeight="1">
      <c r="A23" s="6" t="s">
        <v>6</v>
      </c>
      <c r="B23" s="137">
        <f>SUM(B25:B33)</f>
        <v>78225.75</v>
      </c>
      <c r="C23" s="186">
        <f>SUM(C25:C33)</f>
        <v>0</v>
      </c>
      <c r="D23" s="186">
        <f>SUM(D25:D33)</f>
        <v>38</v>
      </c>
    </row>
    <row r="24" spans="1:4" s="108" customFormat="1" ht="15.75" customHeight="1">
      <c r="A24" s="6" t="s">
        <v>130</v>
      </c>
      <c r="B24" s="137"/>
      <c r="C24" s="185" t="s">
        <v>111</v>
      </c>
      <c r="D24" s="186"/>
    </row>
    <row r="25" spans="1:4" s="108" customFormat="1" ht="15.75" customHeight="1">
      <c r="A25" s="49" t="s">
        <v>154</v>
      </c>
      <c r="B25" s="143">
        <v>11111</v>
      </c>
      <c r="C25" s="187" t="s">
        <v>111</v>
      </c>
      <c r="D25" s="188">
        <v>4</v>
      </c>
    </row>
    <row r="26" spans="1:4" s="108" customFormat="1" ht="15.75" customHeight="1">
      <c r="A26" s="49" t="s">
        <v>156</v>
      </c>
      <c r="B26" s="143">
        <v>11111</v>
      </c>
      <c r="C26" s="187" t="s">
        <v>111</v>
      </c>
      <c r="D26" s="188">
        <v>13</v>
      </c>
    </row>
    <row r="27" spans="1:4" s="108" customFormat="1" ht="15.75" customHeight="1">
      <c r="A27" s="49" t="s">
        <v>157</v>
      </c>
      <c r="B27" s="143">
        <v>11111</v>
      </c>
      <c r="C27" s="187" t="s">
        <v>111</v>
      </c>
      <c r="D27" s="188">
        <v>5</v>
      </c>
    </row>
    <row r="28" spans="1:4" s="108" customFormat="1" ht="15.75" customHeight="1">
      <c r="A28" s="49" t="s">
        <v>158</v>
      </c>
      <c r="B28" s="143">
        <v>11111</v>
      </c>
      <c r="C28" s="187" t="s">
        <v>111</v>
      </c>
      <c r="D28" s="188">
        <v>5</v>
      </c>
    </row>
    <row r="29" spans="1:4" ht="15.75" customHeight="1">
      <c r="A29" s="49" t="s">
        <v>159</v>
      </c>
      <c r="B29" s="143">
        <v>11111</v>
      </c>
      <c r="C29" s="187" t="s">
        <v>111</v>
      </c>
      <c r="D29" s="187">
        <v>5</v>
      </c>
    </row>
    <row r="30" spans="1:4" ht="15.75" customHeight="1">
      <c r="A30" s="110" t="s">
        <v>140</v>
      </c>
      <c r="B30" s="274"/>
      <c r="C30" s="222"/>
      <c r="D30" s="267"/>
    </row>
    <row r="31" spans="1:4" ht="15.75" customHeight="1">
      <c r="A31" s="7" t="s">
        <v>155</v>
      </c>
      <c r="B31" s="143">
        <v>1000</v>
      </c>
      <c r="C31" s="187" t="s">
        <v>111</v>
      </c>
      <c r="D31" s="187">
        <v>0</v>
      </c>
    </row>
    <row r="32" spans="1:4" s="108" customFormat="1" ht="15.75" customHeight="1">
      <c r="A32" s="109" t="s">
        <v>123</v>
      </c>
      <c r="B32" s="274"/>
      <c r="C32" s="222"/>
      <c r="D32" s="222"/>
    </row>
    <row r="33" spans="1:4" ht="15.75" customHeight="1">
      <c r="A33" s="7" t="s">
        <v>154</v>
      </c>
      <c r="B33" s="143">
        <v>21670.75</v>
      </c>
      <c r="C33" s="187" t="s">
        <v>111</v>
      </c>
      <c r="D33" s="187">
        <v>6</v>
      </c>
    </row>
    <row r="34" spans="1:4" ht="15.75" customHeight="1">
      <c r="A34" s="20"/>
      <c r="B34" s="242"/>
      <c r="C34" s="189"/>
      <c r="D34" s="190"/>
    </row>
    <row r="35" spans="1:4" ht="15.75" customHeight="1">
      <c r="A35" s="18" t="s">
        <v>40</v>
      </c>
      <c r="B35" s="137"/>
      <c r="C35" s="185"/>
      <c r="D35" s="186"/>
    </row>
    <row r="36" spans="1:4" ht="15.75" customHeight="1">
      <c r="A36" s="6" t="s">
        <v>32</v>
      </c>
      <c r="B36" s="275">
        <f>B37+B38+B39</f>
        <v>0</v>
      </c>
      <c r="C36" s="192">
        <f>C37+C38+C39</f>
        <v>0</v>
      </c>
      <c r="D36" s="193">
        <f>D37+D38+D39</f>
        <v>0</v>
      </c>
    </row>
    <row r="37" spans="1:4" ht="15.75" customHeight="1">
      <c r="A37" s="7" t="s">
        <v>30</v>
      </c>
      <c r="B37" s="143"/>
      <c r="C37" s="187"/>
      <c r="D37" s="188"/>
    </row>
    <row r="38" spans="1:4" ht="15.75" customHeight="1">
      <c r="A38" s="7" t="s">
        <v>30</v>
      </c>
      <c r="B38" s="143"/>
      <c r="C38" s="187"/>
      <c r="D38" s="188"/>
    </row>
    <row r="39" spans="1:4" ht="15.75" customHeight="1">
      <c r="A39" s="7" t="s">
        <v>30</v>
      </c>
      <c r="B39" s="143"/>
      <c r="C39" s="187"/>
      <c r="D39" s="188"/>
    </row>
    <row r="40" spans="1:5" ht="15.75" customHeight="1">
      <c r="A40" s="15" t="s">
        <v>34</v>
      </c>
      <c r="B40" s="143"/>
      <c r="C40" s="187"/>
      <c r="D40" s="188"/>
      <c r="E40" s="17"/>
    </row>
    <row r="41" spans="1:4" ht="15.75" customHeight="1">
      <c r="A41" s="22"/>
      <c r="B41" s="242"/>
      <c r="C41" s="189"/>
      <c r="D41" s="190"/>
    </row>
    <row r="42" spans="1:4" ht="15.75" customHeight="1">
      <c r="A42" s="4" t="s">
        <v>11</v>
      </c>
      <c r="B42" s="137"/>
      <c r="C42" s="185"/>
      <c r="D42" s="186"/>
    </row>
    <row r="43" spans="1:4" ht="15.75" customHeight="1">
      <c r="A43" s="4" t="s">
        <v>29</v>
      </c>
      <c r="B43" s="137"/>
      <c r="C43" s="185"/>
      <c r="D43" s="186"/>
    </row>
    <row r="44" spans="1:4" ht="15.75" customHeight="1">
      <c r="A44" s="6" t="s">
        <v>200</v>
      </c>
      <c r="B44" s="137">
        <f>B45+B46+B47</f>
        <v>111067</v>
      </c>
      <c r="C44" s="185">
        <f>C45+C46+C47</f>
        <v>1.36</v>
      </c>
      <c r="D44" s="186">
        <v>8920</v>
      </c>
    </row>
    <row r="45" spans="1:4" ht="15.75" customHeight="1">
      <c r="A45" s="7" t="s">
        <v>99</v>
      </c>
      <c r="B45" s="143">
        <v>111067</v>
      </c>
      <c r="C45" s="187">
        <v>1.36</v>
      </c>
      <c r="D45" s="188"/>
    </row>
    <row r="46" spans="1:4" ht="15.75" customHeight="1">
      <c r="A46" s="7" t="s">
        <v>26</v>
      </c>
      <c r="B46" s="143"/>
      <c r="C46" s="187"/>
      <c r="D46" s="188"/>
    </row>
    <row r="47" spans="1:4" ht="15.75" customHeight="1">
      <c r="A47" s="7" t="s">
        <v>27</v>
      </c>
      <c r="B47" s="143"/>
      <c r="C47" s="187"/>
      <c r="D47" s="188"/>
    </row>
    <row r="48" spans="1:4" ht="15.75" customHeight="1">
      <c r="A48" s="20"/>
      <c r="B48" s="242"/>
      <c r="C48" s="189"/>
      <c r="D48" s="190"/>
    </row>
    <row r="49" spans="1:4" ht="15.75" customHeight="1">
      <c r="A49" s="6" t="s">
        <v>38</v>
      </c>
      <c r="B49" s="137">
        <f>B50+B51+B52</f>
        <v>339735</v>
      </c>
      <c r="C49" s="185">
        <f>C50+C51+C52</f>
        <v>4.16</v>
      </c>
      <c r="D49" s="186">
        <f>D50+D51+D52</f>
        <v>0</v>
      </c>
    </row>
    <row r="50" spans="1:4" ht="15.75" customHeight="1">
      <c r="A50" s="7" t="s">
        <v>99</v>
      </c>
      <c r="B50" s="143">
        <v>339735</v>
      </c>
      <c r="C50" s="187">
        <v>4.16</v>
      </c>
      <c r="D50" s="188"/>
    </row>
    <row r="51" spans="1:4" ht="15.75" customHeight="1">
      <c r="A51" s="7" t="s">
        <v>26</v>
      </c>
      <c r="B51" s="143"/>
      <c r="C51" s="187"/>
      <c r="D51" s="188"/>
    </row>
    <row r="52" spans="1:4" ht="15.75" customHeight="1">
      <c r="A52" s="7" t="s">
        <v>27</v>
      </c>
      <c r="B52" s="143"/>
      <c r="C52" s="187"/>
      <c r="D52" s="188"/>
    </row>
    <row r="53" spans="1:4" ht="15.75" customHeight="1">
      <c r="A53" s="20"/>
      <c r="B53" s="276"/>
      <c r="C53" s="194"/>
      <c r="D53" s="195"/>
    </row>
    <row r="54" spans="1:4" ht="15.75" customHeight="1">
      <c r="A54" s="6" t="s">
        <v>7</v>
      </c>
      <c r="B54" s="137">
        <f>B55+B56+B57</f>
        <v>0</v>
      </c>
      <c r="C54" s="185">
        <f>C55+C56+C57</f>
        <v>0.5</v>
      </c>
      <c r="D54" s="186">
        <f>D55+D56+D57</f>
        <v>0</v>
      </c>
    </row>
    <row r="55" spans="1:4" ht="15.75" customHeight="1">
      <c r="A55" s="7" t="s">
        <v>99</v>
      </c>
      <c r="B55" s="143"/>
      <c r="C55" s="187">
        <v>0.5</v>
      </c>
      <c r="D55" s="188"/>
    </row>
    <row r="56" spans="1:4" ht="15.75" customHeight="1">
      <c r="A56" s="7" t="s">
        <v>26</v>
      </c>
      <c r="B56" s="143"/>
      <c r="C56" s="187"/>
      <c r="D56" s="188"/>
    </row>
    <row r="57" spans="1:4" ht="15.75" customHeight="1">
      <c r="A57" s="7" t="s">
        <v>27</v>
      </c>
      <c r="B57" s="143"/>
      <c r="C57" s="187"/>
      <c r="D57" s="188"/>
    </row>
    <row r="58" spans="1:4" ht="15.75" customHeight="1">
      <c r="A58" s="20"/>
      <c r="B58" s="242"/>
      <c r="C58" s="189"/>
      <c r="D58" s="190"/>
    </row>
    <row r="59" spans="1:4" ht="15.75" customHeight="1">
      <c r="A59" s="6" t="s">
        <v>8</v>
      </c>
      <c r="B59" s="137">
        <f>B60+B61+B62</f>
        <v>0</v>
      </c>
      <c r="C59" s="185">
        <f>C60+C61+C62</f>
        <v>0</v>
      </c>
      <c r="D59" s="186">
        <f>D60+D61+D62</f>
        <v>0</v>
      </c>
    </row>
    <row r="60" spans="1:4" ht="15.75" customHeight="1">
      <c r="A60" s="7" t="s">
        <v>25</v>
      </c>
      <c r="B60" s="143"/>
      <c r="C60" s="187"/>
      <c r="D60" s="188"/>
    </row>
    <row r="61" spans="1:4" ht="15.75" customHeight="1">
      <c r="A61" s="7" t="s">
        <v>26</v>
      </c>
      <c r="B61" s="143"/>
      <c r="C61" s="187"/>
      <c r="D61" s="188"/>
    </row>
    <row r="62" spans="1:4" ht="15.75" customHeight="1">
      <c r="A62" s="7" t="s">
        <v>27</v>
      </c>
      <c r="B62" s="143"/>
      <c r="C62" s="187"/>
      <c r="D62" s="188"/>
    </row>
    <row r="63" spans="1:4" ht="15.75" customHeight="1">
      <c r="A63" s="21"/>
      <c r="B63" s="276"/>
      <c r="C63" s="194"/>
      <c r="D63" s="195"/>
    </row>
    <row r="64" spans="1:4" ht="15.75" customHeight="1">
      <c r="A64" s="16" t="s">
        <v>39</v>
      </c>
      <c r="B64" s="137"/>
      <c r="C64" s="185"/>
      <c r="D64" s="186"/>
    </row>
    <row r="65" spans="1:4" ht="15.75" customHeight="1">
      <c r="A65" s="398" t="s">
        <v>41</v>
      </c>
      <c r="B65" s="137" t="s">
        <v>111</v>
      </c>
      <c r="C65" s="185" t="s">
        <v>111</v>
      </c>
      <c r="D65" s="186">
        <f>D66+D67+D68</f>
        <v>0</v>
      </c>
    </row>
    <row r="66" spans="1:4" ht="15.75" customHeight="1">
      <c r="A66" s="7"/>
      <c r="B66" s="143"/>
      <c r="C66" s="187"/>
      <c r="D66" s="188"/>
    </row>
    <row r="67" spans="1:4" ht="15.75" customHeight="1">
      <c r="A67" s="7" t="s">
        <v>233</v>
      </c>
      <c r="B67" s="143">
        <v>146935</v>
      </c>
      <c r="C67" s="187">
        <v>1.8</v>
      </c>
      <c r="D67" s="188"/>
    </row>
    <row r="68" spans="1:4" ht="15.75" customHeight="1">
      <c r="A68" s="7"/>
      <c r="B68" s="143"/>
      <c r="C68" s="187"/>
      <c r="D68" s="188"/>
    </row>
    <row r="69" spans="1:4" ht="15.75" customHeight="1">
      <c r="A69" s="15" t="s">
        <v>42</v>
      </c>
      <c r="B69" s="143"/>
      <c r="C69" s="187"/>
      <c r="D69" s="188"/>
    </row>
    <row r="70" spans="2:4" ht="15.75" customHeight="1">
      <c r="B70" s="277"/>
      <c r="C70" s="196"/>
      <c r="D70" s="197"/>
    </row>
    <row r="71" spans="1:4" ht="15.75" customHeight="1">
      <c r="A71" s="4" t="s">
        <v>12</v>
      </c>
      <c r="B71" s="137"/>
      <c r="C71" s="185"/>
      <c r="D71" s="186"/>
    </row>
    <row r="72" spans="1:4" ht="15.75" customHeight="1">
      <c r="A72" s="6" t="s">
        <v>15</v>
      </c>
      <c r="B72" s="137">
        <f>B73+B74+B75</f>
        <v>1347290.7185</v>
      </c>
      <c r="C72" s="185">
        <f>C73+C74+C75</f>
        <v>11</v>
      </c>
      <c r="D72" s="186">
        <f>D73+D74+D75</f>
        <v>770</v>
      </c>
    </row>
    <row r="73" spans="1:4" ht="15.75" customHeight="1">
      <c r="A73" s="47" t="s">
        <v>67</v>
      </c>
      <c r="B73" s="333">
        <v>1347290.7185</v>
      </c>
      <c r="C73" s="187">
        <v>11</v>
      </c>
      <c r="D73" s="188">
        <v>770</v>
      </c>
    </row>
    <row r="74" spans="1:4" ht="15.75" customHeight="1">
      <c r="A74" s="7" t="s">
        <v>26</v>
      </c>
      <c r="B74" s="143"/>
      <c r="C74" s="187"/>
      <c r="D74" s="188"/>
    </row>
    <row r="75" spans="1:4" ht="15.75" customHeight="1">
      <c r="A75" s="7" t="s">
        <v>27</v>
      </c>
      <c r="B75" s="143"/>
      <c r="C75" s="187"/>
      <c r="D75" s="188"/>
    </row>
    <row r="76" spans="1:4" ht="15.75" customHeight="1">
      <c r="A76" s="20"/>
      <c r="B76" s="242"/>
      <c r="C76" s="189"/>
      <c r="D76" s="190"/>
    </row>
    <row r="77" spans="1:4" ht="15.75" customHeight="1">
      <c r="A77" s="6" t="s">
        <v>14</v>
      </c>
      <c r="B77" s="137">
        <v>0</v>
      </c>
      <c r="C77" s="185">
        <f>C83+C79+C80</f>
        <v>0.07</v>
      </c>
      <c r="D77" s="186">
        <f>D83+D79+D80</f>
        <v>6</v>
      </c>
    </row>
    <row r="78" spans="1:4" ht="15.75" customHeight="1">
      <c r="A78" s="7" t="s">
        <v>25</v>
      </c>
      <c r="B78" s="277"/>
      <c r="C78" s="196"/>
      <c r="D78" s="196"/>
    </row>
    <row r="79" spans="1:4" ht="15.75" customHeight="1">
      <c r="A79" s="7" t="s">
        <v>26</v>
      </c>
      <c r="B79" s="143"/>
      <c r="C79" s="187"/>
      <c r="D79" s="188"/>
    </row>
    <row r="80" spans="1:4" ht="15.75" customHeight="1">
      <c r="A80" s="7" t="s">
        <v>27</v>
      </c>
      <c r="B80" s="143"/>
      <c r="C80" s="187"/>
      <c r="D80" s="188"/>
    </row>
    <row r="81" spans="1:4" ht="15.75" customHeight="1">
      <c r="A81" s="20"/>
      <c r="B81" s="242"/>
      <c r="C81" s="189"/>
      <c r="D81" s="190"/>
    </row>
    <row r="82" spans="1:4" ht="15.75" customHeight="1">
      <c r="A82" s="6" t="s">
        <v>9</v>
      </c>
      <c r="B82" s="143">
        <v>104097</v>
      </c>
      <c r="C82" s="187">
        <v>0.17</v>
      </c>
      <c r="D82" s="188">
        <v>15</v>
      </c>
    </row>
    <row r="83" spans="1:4" ht="15.75" customHeight="1">
      <c r="A83" s="7" t="s">
        <v>195</v>
      </c>
      <c r="B83" s="143">
        <v>36620</v>
      </c>
      <c r="C83" s="187">
        <v>0.07</v>
      </c>
      <c r="D83" s="188">
        <v>6</v>
      </c>
    </row>
    <row r="84" spans="1:4" ht="15.75" customHeight="1">
      <c r="A84" s="7" t="s">
        <v>196</v>
      </c>
      <c r="B84" s="143">
        <v>43770</v>
      </c>
      <c r="C84" s="187">
        <v>0.1</v>
      </c>
      <c r="D84" s="188">
        <v>9</v>
      </c>
    </row>
    <row r="85" spans="1:4" ht="15.75" customHeight="1">
      <c r="A85" s="7" t="s">
        <v>197</v>
      </c>
      <c r="B85" s="143">
        <v>0</v>
      </c>
      <c r="C85" s="187">
        <v>0</v>
      </c>
      <c r="D85" s="188">
        <v>0</v>
      </c>
    </row>
    <row r="86" spans="1:4" ht="15.75" customHeight="1">
      <c r="A86" s="20"/>
      <c r="B86" s="242"/>
      <c r="C86" s="189"/>
      <c r="D86" s="190"/>
    </row>
    <row r="87" spans="1:4" ht="15.75" customHeight="1">
      <c r="A87" s="6" t="s">
        <v>16</v>
      </c>
      <c r="B87" s="137">
        <f>B88+B89+B90</f>
        <v>64273</v>
      </c>
      <c r="C87" s="185">
        <f>C88+C89+C90</f>
        <v>1.15</v>
      </c>
      <c r="D87" s="186">
        <f>D88+D89+D90</f>
        <v>1572</v>
      </c>
    </row>
    <row r="88" spans="1:4" ht="15.75" customHeight="1">
      <c r="A88" s="7" t="s">
        <v>25</v>
      </c>
      <c r="B88" s="241">
        <v>64273</v>
      </c>
      <c r="C88" s="198">
        <v>1.15</v>
      </c>
      <c r="D88" s="199">
        <v>1572</v>
      </c>
    </row>
    <row r="89" spans="1:4" ht="15.75" customHeight="1">
      <c r="A89" s="7" t="s">
        <v>26</v>
      </c>
      <c r="B89" s="143"/>
      <c r="C89" s="187"/>
      <c r="D89" s="188"/>
    </row>
    <row r="90" spans="1:4" ht="15">
      <c r="A90" s="7" t="s">
        <v>27</v>
      </c>
      <c r="B90" s="143"/>
      <c r="C90" s="187"/>
      <c r="D90" s="188"/>
    </row>
    <row r="91" spans="1:4" ht="15">
      <c r="A91" s="20"/>
      <c r="B91" s="242"/>
      <c r="C91" s="189"/>
      <c r="D91" s="190"/>
    </row>
    <row r="92" spans="1:4" ht="15">
      <c r="A92" s="6" t="s">
        <v>20</v>
      </c>
      <c r="B92" s="137">
        <f>B93+B94+B95</f>
        <v>38264</v>
      </c>
      <c r="C92" s="185">
        <f>C93+C94+C95</f>
        <v>0.5</v>
      </c>
      <c r="D92" s="186">
        <f>D93+D94+D95</f>
        <v>1010</v>
      </c>
    </row>
    <row r="93" spans="1:4" ht="15">
      <c r="A93" s="7" t="s">
        <v>25</v>
      </c>
      <c r="B93" s="241">
        <v>38264</v>
      </c>
      <c r="C93" s="198">
        <v>0.5</v>
      </c>
      <c r="D93" s="199">
        <v>1010</v>
      </c>
    </row>
    <row r="94" spans="1:4" ht="15.75" customHeight="1">
      <c r="A94" s="7" t="s">
        <v>26</v>
      </c>
      <c r="B94" s="143"/>
      <c r="C94" s="187"/>
      <c r="D94" s="188"/>
    </row>
    <row r="95" spans="1:4" ht="15.75" customHeight="1">
      <c r="A95" s="7" t="s">
        <v>27</v>
      </c>
      <c r="B95" s="143"/>
      <c r="C95" s="187"/>
      <c r="D95" s="188"/>
    </row>
    <row r="96" spans="1:4" ht="15.75" customHeight="1">
      <c r="A96" s="21"/>
      <c r="B96" s="276"/>
      <c r="C96" s="194"/>
      <c r="D96" s="195"/>
    </row>
    <row r="97" spans="1:4" ht="15.75" customHeight="1">
      <c r="A97" s="16" t="s">
        <v>39</v>
      </c>
      <c r="B97" s="275">
        <f>B98+B99</f>
        <v>0</v>
      </c>
      <c r="C97" s="192">
        <f>C98+C99</f>
        <v>0</v>
      </c>
      <c r="D97" s="193">
        <f>D98+D99</f>
        <v>0</v>
      </c>
    </row>
    <row r="98" spans="1:4" ht="15.75" customHeight="1">
      <c r="A98" s="23" t="s">
        <v>43</v>
      </c>
      <c r="B98" s="143"/>
      <c r="C98" s="187"/>
      <c r="D98" s="188"/>
    </row>
    <row r="99" spans="1:4" ht="15.75" customHeight="1">
      <c r="A99" s="19" t="s">
        <v>31</v>
      </c>
      <c r="B99" s="143"/>
      <c r="C99" s="187"/>
      <c r="D99" s="188"/>
    </row>
    <row r="100" spans="1:4" ht="15">
      <c r="A100" s="25"/>
      <c r="B100" s="279"/>
      <c r="C100" s="271"/>
      <c r="D100" s="272"/>
    </row>
    <row r="101" spans="1:4" ht="15">
      <c r="A101" s="37" t="s">
        <v>46</v>
      </c>
      <c r="B101" s="56" t="s">
        <v>0</v>
      </c>
      <c r="C101" s="1" t="s">
        <v>1</v>
      </c>
      <c r="D101" s="70" t="s">
        <v>2</v>
      </c>
    </row>
    <row r="102" spans="1:4" ht="15">
      <c r="A102" s="35"/>
      <c r="B102" s="59"/>
      <c r="C102" s="13"/>
      <c r="D102" s="39"/>
    </row>
    <row r="103" spans="1:4" ht="15">
      <c r="A103" s="35"/>
      <c r="B103" s="59"/>
      <c r="C103" s="13"/>
      <c r="D103" s="39"/>
    </row>
    <row r="104" spans="1:4" ht="15">
      <c r="A104" s="35"/>
      <c r="B104" s="59"/>
      <c r="C104" s="13"/>
      <c r="D104" s="39"/>
    </row>
    <row r="105" spans="1:4" ht="15">
      <c r="A105" s="35"/>
      <c r="B105" s="59"/>
      <c r="C105" s="13"/>
      <c r="D105" s="39"/>
    </row>
    <row r="106" spans="1:4" ht="15">
      <c r="A106" s="35"/>
      <c r="B106" s="59"/>
      <c r="C106" s="13"/>
      <c r="D106" s="39"/>
    </row>
    <row r="107" spans="1:4" ht="15">
      <c r="A107" s="35"/>
      <c r="B107" s="59"/>
      <c r="C107" s="13"/>
      <c r="D107" s="39"/>
    </row>
    <row r="108" spans="1:4" ht="15">
      <c r="A108" s="35"/>
      <c r="B108" s="59"/>
      <c r="C108" s="13"/>
      <c r="D108" s="39"/>
    </row>
    <row r="109" spans="1:4" ht="15">
      <c r="A109" s="35"/>
      <c r="B109" s="59"/>
      <c r="C109" s="13"/>
      <c r="D109" s="39"/>
    </row>
    <row r="110" spans="1:4" ht="15">
      <c r="A110" s="35"/>
      <c r="B110" s="59"/>
      <c r="C110" s="13"/>
      <c r="D110" s="39"/>
    </row>
    <row r="111" spans="1:4" ht="15">
      <c r="A111" s="35"/>
      <c r="B111" s="59"/>
      <c r="C111" s="13"/>
      <c r="D111" s="39"/>
    </row>
    <row r="112" spans="1:4" ht="15">
      <c r="A112" s="35"/>
      <c r="B112" s="59"/>
      <c r="C112" s="13"/>
      <c r="D112" s="39"/>
    </row>
    <row r="113" spans="1:4" ht="15">
      <c r="A113" s="35"/>
      <c r="B113" s="59"/>
      <c r="C113" s="13"/>
      <c r="D113" s="39"/>
    </row>
    <row r="114" spans="1:4" ht="15">
      <c r="A114" s="35"/>
      <c r="B114" s="59"/>
      <c r="C114" s="13"/>
      <c r="D114" s="39"/>
    </row>
    <row r="115" spans="1:4" ht="15">
      <c r="A115" s="35"/>
      <c r="B115" s="59"/>
      <c r="C115" s="13"/>
      <c r="D115" s="39"/>
    </row>
    <row r="116" spans="1:4" ht="15">
      <c r="A116" s="35"/>
      <c r="B116" s="59"/>
      <c r="C116" s="13"/>
      <c r="D116" s="39"/>
    </row>
    <row r="117" spans="1:4" ht="15">
      <c r="A117" s="24" t="s">
        <v>47</v>
      </c>
      <c r="B117" s="148">
        <f>B102+B103+B104+B105+B106+B107+B108+B109+B110+B111+B112+B113+B114+B115+B116</f>
        <v>0</v>
      </c>
      <c r="C117" s="249">
        <f>C102+C103+C104+C105+C106+C107+C108+C109+C110+C111+C112+C113+C114+C115+C116</f>
        <v>0</v>
      </c>
      <c r="D117" s="249">
        <f>D102+D103+D104+D105+D106+D107+D108+D109+D110+D111+D112+D113+D114+D115+D116</f>
        <v>0</v>
      </c>
    </row>
    <row r="118" spans="1:4" ht="15">
      <c r="A118" s="40" t="s">
        <v>48</v>
      </c>
      <c r="B118" s="243">
        <f>B6+B18+B23+B36+B44+B49+B54+B59+B72+B77+B82+B87+B92+B97+B117</f>
        <v>2772091.4685</v>
      </c>
      <c r="C118" s="290">
        <f>C6+C18+C23+C36+C44+C49+C54+C59+C72+C77+C82+C87+C92+C97+C117</f>
        <v>23.66</v>
      </c>
      <c r="D118" s="265">
        <f>D6+D18+D23+D36+D44+D49+D54+D59+D65+D72+D77+D82+D87+D92+D97+D117</f>
        <v>14813</v>
      </c>
    </row>
    <row r="119" spans="1:4" ht="15">
      <c r="A119" s="27" t="s">
        <v>24</v>
      </c>
      <c r="B119" s="72"/>
      <c r="C119" s="28"/>
      <c r="D119" s="30"/>
    </row>
    <row r="120" spans="1:4" ht="15">
      <c r="A120" s="29"/>
      <c r="B120" s="73"/>
      <c r="C120" s="11"/>
      <c r="D120" s="30"/>
    </row>
    <row r="121" spans="1:4" ht="15">
      <c r="A121" s="29"/>
      <c r="B121" s="73"/>
      <c r="C121" s="11"/>
      <c r="D121" s="30"/>
    </row>
    <row r="122" spans="1:4" ht="15">
      <c r="A122" s="29"/>
      <c r="B122" s="73"/>
      <c r="C122" s="11"/>
      <c r="D122" s="30"/>
    </row>
    <row r="123" spans="1:4" ht="15">
      <c r="A123" s="29"/>
      <c r="B123" s="73"/>
      <c r="C123" s="11"/>
      <c r="D123" s="30"/>
    </row>
    <row r="124" spans="1:4" ht="15">
      <c r="A124" s="29"/>
      <c r="B124" s="73"/>
      <c r="C124" s="11"/>
      <c r="D124" s="30"/>
    </row>
    <row r="125" spans="1:4" ht="15">
      <c r="A125" s="31"/>
      <c r="B125" s="74"/>
      <c r="C125" s="32"/>
      <c r="D125" s="33"/>
    </row>
  </sheetData>
  <sheetProtection/>
  <printOptions/>
  <pageMargins left="0.4583333333333333" right="0.25" top="0.5625" bottom="0.25" header="0.05" footer="0.05"/>
  <pageSetup horizontalDpi="600" verticalDpi="600" orientation="portrait" r:id="rId1"/>
  <headerFooter>
    <oddHeader>&amp;C&amp;"-,Bold"&amp;12Region 9
&amp;KFF0000DRAFT ONLY&amp;K01+000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2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140625" style="0" customWidth="1"/>
    <col min="2" max="2" width="16.57421875" style="57" customWidth="1"/>
    <col min="3" max="3" width="18.57421875" style="0" customWidth="1"/>
    <col min="4" max="4" width="17.140625" style="54" customWidth="1"/>
    <col min="5" max="5" width="17.57421875" style="0" customWidth="1"/>
    <col min="6" max="9" width="8.8515625" style="0" customWidth="1"/>
  </cols>
  <sheetData>
    <row r="1" spans="1:4" ht="15">
      <c r="A1" s="12"/>
      <c r="B1" s="76" t="s">
        <v>21</v>
      </c>
      <c r="C1" s="11"/>
      <c r="D1" s="83"/>
    </row>
    <row r="2" spans="1:4" ht="15">
      <c r="A2" s="12"/>
      <c r="B2" s="76" t="s">
        <v>22</v>
      </c>
      <c r="C2" s="11"/>
      <c r="D2" s="83"/>
    </row>
    <row r="3" spans="1:4" ht="15">
      <c r="A3" s="12"/>
      <c r="B3" s="76" t="s">
        <v>23</v>
      </c>
      <c r="C3" s="11"/>
      <c r="D3" s="83"/>
    </row>
    <row r="4" spans="1:4" ht="15">
      <c r="A4" s="3" t="s">
        <v>17</v>
      </c>
      <c r="B4" s="56" t="s">
        <v>0</v>
      </c>
      <c r="C4" s="1" t="s">
        <v>1</v>
      </c>
      <c r="D4" s="70" t="s">
        <v>2</v>
      </c>
    </row>
    <row r="5" spans="1:4" ht="15.75" customHeight="1">
      <c r="A5" s="4" t="s">
        <v>10</v>
      </c>
      <c r="B5" s="52"/>
      <c r="C5" s="5"/>
      <c r="D5" s="42"/>
    </row>
    <row r="6" spans="1:4" ht="15.75" customHeight="1">
      <c r="A6" s="14" t="s">
        <v>4</v>
      </c>
      <c r="B6" s="34">
        <f>SUM(B7:B10)</f>
        <v>1583926</v>
      </c>
      <c r="C6" s="246">
        <f>SUM(C7:C10)</f>
        <v>14.22</v>
      </c>
      <c r="D6" s="247">
        <f>SUM(D7:D10)</f>
        <v>14000</v>
      </c>
    </row>
    <row r="7" spans="1:4" ht="15.75" customHeight="1">
      <c r="A7" s="7" t="s">
        <v>181</v>
      </c>
      <c r="B7" s="133">
        <v>599611</v>
      </c>
      <c r="C7" s="248">
        <v>5.279999999999999</v>
      </c>
      <c r="D7" s="249">
        <v>7000</v>
      </c>
    </row>
    <row r="8" spans="1:4" ht="15.75" customHeight="1">
      <c r="A8" s="7" t="s">
        <v>182</v>
      </c>
      <c r="B8" s="133">
        <v>163356</v>
      </c>
      <c r="C8" s="248">
        <v>1.9</v>
      </c>
      <c r="D8" s="249">
        <v>2000</v>
      </c>
    </row>
    <row r="9" spans="1:4" ht="15.75" customHeight="1">
      <c r="A9" s="7" t="s">
        <v>183</v>
      </c>
      <c r="B9" s="133">
        <v>403791</v>
      </c>
      <c r="C9" s="248">
        <v>3.6399999999999997</v>
      </c>
      <c r="D9" s="249">
        <v>2000</v>
      </c>
    </row>
    <row r="10" spans="1:4" ht="15.75" customHeight="1">
      <c r="A10" s="20" t="s">
        <v>184</v>
      </c>
      <c r="B10" s="311">
        <v>417168</v>
      </c>
      <c r="C10" s="248">
        <v>3.4</v>
      </c>
      <c r="D10" s="249">
        <v>3000</v>
      </c>
    </row>
    <row r="11" spans="1:4" s="120" customFormat="1" ht="15.75" customHeight="1">
      <c r="A11" s="49" t="s">
        <v>209</v>
      </c>
      <c r="B11" s="133"/>
      <c r="C11" s="248"/>
      <c r="D11" s="249"/>
    </row>
    <row r="12" spans="1:4" s="120" customFormat="1" ht="15.75" customHeight="1">
      <c r="A12" s="49" t="s">
        <v>209</v>
      </c>
      <c r="B12" s="133"/>
      <c r="C12" s="248"/>
      <c r="D12" s="249"/>
    </row>
    <row r="13" spans="1:4" s="120" customFormat="1" ht="15.75" customHeight="1">
      <c r="A13" s="49" t="s">
        <v>209</v>
      </c>
      <c r="B13" s="133"/>
      <c r="C13" s="248"/>
      <c r="D13" s="249"/>
    </row>
    <row r="14" spans="1:4" s="120" customFormat="1" ht="15.75" customHeight="1">
      <c r="A14" s="49"/>
      <c r="B14" s="133"/>
      <c r="C14" s="248"/>
      <c r="D14" s="249"/>
    </row>
    <row r="15" spans="1:4" s="120" customFormat="1" ht="15.75" customHeight="1">
      <c r="A15" s="49" t="s">
        <v>203</v>
      </c>
      <c r="B15" s="133"/>
      <c r="C15" s="248"/>
      <c r="D15" s="249"/>
    </row>
    <row r="16" spans="1:4" s="120" customFormat="1" ht="15.75" customHeight="1">
      <c r="A16" s="49" t="s">
        <v>204</v>
      </c>
      <c r="B16" s="133"/>
      <c r="C16" s="248"/>
      <c r="D16" s="249"/>
    </row>
    <row r="17" spans="1:4" s="120" customFormat="1" ht="15.75" customHeight="1">
      <c r="A17" s="20"/>
      <c r="B17" s="329"/>
      <c r="C17" s="331"/>
      <c r="D17" s="294"/>
    </row>
    <row r="18" spans="1:4" ht="15.75" customHeight="1">
      <c r="A18" s="6" t="s">
        <v>5</v>
      </c>
      <c r="B18" s="34">
        <f>B19+B20+B21</f>
        <v>252325</v>
      </c>
      <c r="C18" s="246">
        <f>C19+C20+C21</f>
        <v>0</v>
      </c>
      <c r="D18" s="247">
        <f>D19+D20+D21</f>
        <v>782</v>
      </c>
    </row>
    <row r="19" spans="1:4" ht="15.75" customHeight="1">
      <c r="A19" s="7" t="s">
        <v>82</v>
      </c>
      <c r="B19" s="133">
        <v>252325</v>
      </c>
      <c r="C19" s="248"/>
      <c r="D19" s="249">
        <v>782</v>
      </c>
    </row>
    <row r="20" spans="1:4" ht="15.75" customHeight="1">
      <c r="A20" s="7" t="s">
        <v>26</v>
      </c>
      <c r="B20" s="133"/>
      <c r="C20" s="248"/>
      <c r="D20" s="249"/>
    </row>
    <row r="21" spans="1:4" ht="15.75" customHeight="1">
      <c r="A21" s="7" t="s">
        <v>27</v>
      </c>
      <c r="B21" s="133"/>
      <c r="C21" s="248"/>
      <c r="D21" s="249"/>
    </row>
    <row r="22" spans="1:4" ht="15.75" customHeight="1">
      <c r="A22" s="20"/>
      <c r="B22" s="309"/>
      <c r="C22" s="250"/>
      <c r="D22" s="251"/>
    </row>
    <row r="23" spans="1:4" ht="15.75" customHeight="1">
      <c r="A23" s="6" t="s">
        <v>6</v>
      </c>
      <c r="B23" s="34">
        <f>SUM(B25:B30)</f>
        <v>90572.89</v>
      </c>
      <c r="C23" s="247">
        <f>SUM(C25:C30)</f>
        <v>0</v>
      </c>
      <c r="D23" s="247">
        <f>SUM(D25:D30)</f>
        <v>137</v>
      </c>
    </row>
    <row r="24" spans="1:4" ht="15.75" customHeight="1">
      <c r="A24" s="6" t="s">
        <v>130</v>
      </c>
      <c r="B24" s="133"/>
      <c r="C24" s="248"/>
      <c r="D24" s="249"/>
    </row>
    <row r="25" spans="1:4" s="108" customFormat="1" ht="15.75" customHeight="1">
      <c r="A25" s="49" t="s">
        <v>160</v>
      </c>
      <c r="B25" s="133">
        <v>11111</v>
      </c>
      <c r="C25" s="248" t="s">
        <v>111</v>
      </c>
      <c r="D25" s="248">
        <v>24</v>
      </c>
    </row>
    <row r="26" spans="1:4" s="108" customFormat="1" ht="15.75" customHeight="1">
      <c r="A26" s="49" t="s">
        <v>160</v>
      </c>
      <c r="B26" s="133">
        <v>11111</v>
      </c>
      <c r="C26" s="248" t="s">
        <v>111</v>
      </c>
      <c r="D26" s="248">
        <v>54</v>
      </c>
    </row>
    <row r="27" spans="1:4" s="108" customFormat="1" ht="15.75" customHeight="1">
      <c r="A27" s="49" t="s">
        <v>160</v>
      </c>
      <c r="B27" s="133">
        <v>11111</v>
      </c>
      <c r="C27" s="248" t="s">
        <v>111</v>
      </c>
      <c r="D27" s="248">
        <v>24</v>
      </c>
    </row>
    <row r="28" spans="1:4" ht="15.75" customHeight="1">
      <c r="A28" s="109" t="s">
        <v>123</v>
      </c>
      <c r="B28" s="310"/>
      <c r="C28" s="293"/>
      <c r="D28" s="332"/>
    </row>
    <row r="29" spans="1:4" s="108" customFormat="1" ht="15.75" customHeight="1">
      <c r="A29" s="106" t="s">
        <v>161</v>
      </c>
      <c r="B29" s="133">
        <v>27847.27</v>
      </c>
      <c r="C29" s="248" t="s">
        <v>111</v>
      </c>
      <c r="D29" s="248">
        <v>6</v>
      </c>
    </row>
    <row r="30" spans="1:4" ht="15.75" customHeight="1">
      <c r="A30" s="112" t="s">
        <v>160</v>
      </c>
      <c r="B30" s="133">
        <v>29392.62</v>
      </c>
      <c r="C30" s="248" t="s">
        <v>111</v>
      </c>
      <c r="D30" s="248">
        <v>29</v>
      </c>
    </row>
    <row r="31" spans="1:4" ht="15.75" customHeight="1">
      <c r="A31" s="20"/>
      <c r="B31" s="309"/>
      <c r="C31" s="250"/>
      <c r="D31" s="251"/>
    </row>
    <row r="32" spans="1:4" ht="15.75" customHeight="1">
      <c r="A32" s="18" t="s">
        <v>40</v>
      </c>
      <c r="B32" s="34"/>
      <c r="C32" s="246"/>
      <c r="D32" s="247"/>
    </row>
    <row r="33" spans="1:4" ht="15.75" customHeight="1">
      <c r="A33" s="6" t="s">
        <v>32</v>
      </c>
      <c r="B33" s="119">
        <f>B34+B35+B36</f>
        <v>0</v>
      </c>
      <c r="C33" s="253">
        <f>C34+C35+C36</f>
        <v>0</v>
      </c>
      <c r="D33" s="254">
        <f>D34+D35+D36</f>
        <v>0</v>
      </c>
    </row>
    <row r="34" spans="1:4" ht="15.75" customHeight="1">
      <c r="A34" s="7" t="s">
        <v>30</v>
      </c>
      <c r="B34" s="133"/>
      <c r="C34" s="248"/>
      <c r="D34" s="249"/>
    </row>
    <row r="35" spans="1:4" ht="15.75" customHeight="1">
      <c r="A35" s="7" t="s">
        <v>30</v>
      </c>
      <c r="B35" s="133"/>
      <c r="C35" s="248"/>
      <c r="D35" s="249"/>
    </row>
    <row r="36" spans="1:4" ht="15.75" customHeight="1">
      <c r="A36" s="7" t="s">
        <v>30</v>
      </c>
      <c r="B36" s="133"/>
      <c r="C36" s="248"/>
      <c r="D36" s="249"/>
    </row>
    <row r="37" spans="1:4" ht="15.75" customHeight="1">
      <c r="A37" s="15" t="s">
        <v>34</v>
      </c>
      <c r="B37" s="133"/>
      <c r="C37" s="248"/>
      <c r="D37" s="249"/>
    </row>
    <row r="38" spans="1:5" ht="15.75" customHeight="1">
      <c r="A38" s="22"/>
      <c r="B38" s="309"/>
      <c r="C38" s="250"/>
      <c r="D38" s="251"/>
      <c r="E38" s="17"/>
    </row>
    <row r="39" spans="1:4" ht="15.75" customHeight="1">
      <c r="A39" s="4" t="s">
        <v>11</v>
      </c>
      <c r="B39" s="34"/>
      <c r="C39" s="246"/>
      <c r="D39" s="247"/>
    </row>
    <row r="40" spans="1:4" ht="15.75" customHeight="1">
      <c r="A40" s="4" t="s">
        <v>29</v>
      </c>
      <c r="B40" s="34"/>
      <c r="C40" s="246"/>
      <c r="D40" s="247"/>
    </row>
    <row r="41" spans="1:4" ht="15.75" customHeight="1">
      <c r="A41" s="6" t="s">
        <v>200</v>
      </c>
      <c r="B41" s="34">
        <f>B42+B43+B44</f>
        <v>309470</v>
      </c>
      <c r="C41" s="246">
        <f>C42+C43+C44</f>
        <v>3.5700000000000003</v>
      </c>
      <c r="D41" s="247">
        <v>35823</v>
      </c>
    </row>
    <row r="42" spans="1:4" ht="15.75" customHeight="1">
      <c r="A42" s="7" t="s">
        <v>100</v>
      </c>
      <c r="B42" s="133">
        <v>155643</v>
      </c>
      <c r="C42" s="248">
        <v>1.87</v>
      </c>
      <c r="D42" s="249"/>
    </row>
    <row r="43" spans="1:4" ht="15.75" customHeight="1">
      <c r="A43" s="7" t="s">
        <v>101</v>
      </c>
      <c r="B43" s="133">
        <v>153827</v>
      </c>
      <c r="C43" s="248">
        <v>1.7</v>
      </c>
      <c r="D43" s="249"/>
    </row>
    <row r="44" spans="1:4" ht="15.75" customHeight="1">
      <c r="A44" s="7" t="s">
        <v>27</v>
      </c>
      <c r="B44" s="133"/>
      <c r="C44" s="248"/>
      <c r="D44" s="249"/>
    </row>
    <row r="45" spans="1:4" ht="15.75" customHeight="1">
      <c r="A45" s="20"/>
      <c r="B45" s="309"/>
      <c r="C45" s="250"/>
      <c r="D45" s="251"/>
    </row>
    <row r="46" spans="1:4" ht="15.75" customHeight="1">
      <c r="A46" s="6" t="s">
        <v>38</v>
      </c>
      <c r="B46" s="34">
        <f>B47+B48+B49</f>
        <v>946612</v>
      </c>
      <c r="C46" s="246">
        <f>C47+C48+C49</f>
        <v>10.92</v>
      </c>
      <c r="D46" s="247">
        <f>D47+D48+D49</f>
        <v>0</v>
      </c>
    </row>
    <row r="47" spans="1:4" ht="15.75" customHeight="1">
      <c r="A47" s="7" t="s">
        <v>100</v>
      </c>
      <c r="B47" s="133">
        <v>476084</v>
      </c>
      <c r="C47" s="248">
        <v>5.72</v>
      </c>
      <c r="D47" s="249"/>
    </row>
    <row r="48" spans="1:4" ht="15.75" customHeight="1">
      <c r="A48" s="7" t="s">
        <v>101</v>
      </c>
      <c r="B48" s="133">
        <v>470528</v>
      </c>
      <c r="C48" s="248">
        <v>5.2</v>
      </c>
      <c r="D48" s="249"/>
    </row>
    <row r="49" spans="1:4" ht="15.75" customHeight="1">
      <c r="A49" s="7" t="s">
        <v>27</v>
      </c>
      <c r="B49" s="133"/>
      <c r="C49" s="248"/>
      <c r="D49" s="249"/>
    </row>
    <row r="50" spans="1:4" ht="15.75" customHeight="1">
      <c r="A50" s="20"/>
      <c r="B50" s="312"/>
      <c r="C50" s="255"/>
      <c r="D50" s="256"/>
    </row>
    <row r="51" spans="1:4" ht="15.75" customHeight="1">
      <c r="A51" s="6" t="s">
        <v>7</v>
      </c>
      <c r="B51" s="34">
        <f>B52+B53+B54</f>
        <v>0</v>
      </c>
      <c r="C51" s="246">
        <f>C52+C53+C54</f>
        <v>1.5</v>
      </c>
      <c r="D51" s="247">
        <f>D52+D53+D54</f>
        <v>0</v>
      </c>
    </row>
    <row r="52" spans="1:4" ht="15.75" customHeight="1">
      <c r="A52" s="7" t="s">
        <v>100</v>
      </c>
      <c r="B52" s="133"/>
      <c r="C52" s="248">
        <v>1.5</v>
      </c>
      <c r="D52" s="249"/>
    </row>
    <row r="53" spans="1:4" ht="15.75" customHeight="1">
      <c r="A53" s="7" t="s">
        <v>26</v>
      </c>
      <c r="B53" s="133"/>
      <c r="C53" s="248"/>
      <c r="D53" s="249"/>
    </row>
    <row r="54" spans="1:4" ht="15.75" customHeight="1">
      <c r="A54" s="7" t="s">
        <v>27</v>
      </c>
      <c r="B54" s="133"/>
      <c r="C54" s="248"/>
      <c r="D54" s="249"/>
    </row>
    <row r="55" spans="1:4" ht="15.75" customHeight="1">
      <c r="A55" s="20"/>
      <c r="B55" s="309"/>
      <c r="C55" s="250"/>
      <c r="D55" s="251"/>
    </row>
    <row r="56" spans="1:4" ht="15.75" customHeight="1">
      <c r="A56" s="6" t="s">
        <v>8</v>
      </c>
      <c r="B56" s="34">
        <f>B57+B58+B59</f>
        <v>0</v>
      </c>
      <c r="C56" s="246">
        <f>C57+C58+C59</f>
        <v>0</v>
      </c>
      <c r="D56" s="247">
        <f>D57+D58+D59</f>
        <v>0</v>
      </c>
    </row>
    <row r="57" spans="1:4" ht="15.75" customHeight="1">
      <c r="A57" s="7" t="s">
        <v>25</v>
      </c>
      <c r="B57" s="133"/>
      <c r="C57" s="248"/>
      <c r="D57" s="249"/>
    </row>
    <row r="58" spans="1:4" ht="15.75" customHeight="1">
      <c r="A58" s="7" t="s">
        <v>26</v>
      </c>
      <c r="B58" s="133"/>
      <c r="C58" s="248"/>
      <c r="D58" s="249"/>
    </row>
    <row r="59" spans="1:4" ht="15.75" customHeight="1">
      <c r="A59" s="7" t="s">
        <v>27</v>
      </c>
      <c r="B59" s="133"/>
      <c r="C59" s="248"/>
      <c r="D59" s="249"/>
    </row>
    <row r="60" spans="1:4" ht="15.75" customHeight="1">
      <c r="A60" s="21"/>
      <c r="B60" s="312"/>
      <c r="C60" s="255"/>
      <c r="D60" s="256"/>
    </row>
    <row r="61" spans="1:4" ht="15.75" customHeight="1">
      <c r="A61" s="16" t="s">
        <v>39</v>
      </c>
      <c r="B61" s="34"/>
      <c r="C61" s="246"/>
      <c r="D61" s="247"/>
    </row>
    <row r="62" spans="1:4" ht="15.75" customHeight="1">
      <c r="A62" s="398" t="s">
        <v>41</v>
      </c>
      <c r="B62" s="34" t="s">
        <v>111</v>
      </c>
      <c r="C62" s="246" t="s">
        <v>111</v>
      </c>
      <c r="D62" s="247">
        <f>D63+D64+D65</f>
        <v>0</v>
      </c>
    </row>
    <row r="63" spans="1:4" ht="15.75" customHeight="1">
      <c r="A63" s="7"/>
      <c r="B63" s="133"/>
      <c r="C63" s="248"/>
      <c r="D63" s="249"/>
    </row>
    <row r="64" spans="1:4" ht="15.75" customHeight="1">
      <c r="A64" s="7" t="s">
        <v>233</v>
      </c>
      <c r="B64" s="133">
        <v>409409</v>
      </c>
      <c r="C64" s="248">
        <v>4.72</v>
      </c>
      <c r="D64" s="249"/>
    </row>
    <row r="65" spans="1:4" ht="15.75" customHeight="1">
      <c r="A65" s="7"/>
      <c r="B65" s="133"/>
      <c r="C65" s="248"/>
      <c r="D65" s="249"/>
    </row>
    <row r="66" spans="1:4" ht="15.75" customHeight="1">
      <c r="A66" s="15" t="s">
        <v>42</v>
      </c>
      <c r="B66" s="133"/>
      <c r="C66" s="248"/>
      <c r="D66" s="249"/>
    </row>
    <row r="67" spans="2:4" ht="15.75" customHeight="1">
      <c r="B67" s="313"/>
      <c r="C67" s="257"/>
      <c r="D67" s="258"/>
    </row>
    <row r="68" spans="1:4" ht="15.75" customHeight="1">
      <c r="A68" s="4" t="s">
        <v>12</v>
      </c>
      <c r="B68" s="34"/>
      <c r="C68" s="246"/>
      <c r="D68" s="247"/>
    </row>
    <row r="69" spans="1:4" ht="15.75" customHeight="1">
      <c r="A69" s="6" t="s">
        <v>15</v>
      </c>
      <c r="B69" s="34">
        <f>B70+B71+B72</f>
        <v>0</v>
      </c>
      <c r="C69" s="246">
        <f>C70+C71+C72</f>
        <v>0</v>
      </c>
      <c r="D69" s="247">
        <f>D70+D71+D72</f>
        <v>0</v>
      </c>
    </row>
    <row r="70" spans="1:4" ht="15.75" customHeight="1">
      <c r="A70" s="7" t="s">
        <v>111</v>
      </c>
      <c r="B70" s="133"/>
      <c r="C70" s="248"/>
      <c r="D70" s="249"/>
    </row>
    <row r="71" spans="1:4" ht="15.75" customHeight="1">
      <c r="A71" s="7" t="s">
        <v>26</v>
      </c>
      <c r="B71" s="133"/>
      <c r="C71" s="248"/>
      <c r="D71" s="249"/>
    </row>
    <row r="72" spans="1:4" ht="15.75" customHeight="1">
      <c r="A72" s="7" t="s">
        <v>27</v>
      </c>
      <c r="B72" s="133"/>
      <c r="C72" s="248"/>
      <c r="D72" s="249"/>
    </row>
    <row r="73" spans="1:4" ht="15.75" customHeight="1">
      <c r="A73" s="20"/>
      <c r="B73" s="309"/>
      <c r="C73" s="250"/>
      <c r="D73" s="251"/>
    </row>
    <row r="74" spans="1:4" ht="15.75" customHeight="1">
      <c r="A74" s="6" t="s">
        <v>14</v>
      </c>
      <c r="B74" s="34">
        <f>B75+B76+B77</f>
        <v>80422</v>
      </c>
      <c r="C74" s="246">
        <f>C75+C76+C77</f>
        <v>1</v>
      </c>
      <c r="D74" s="247">
        <f>D75+D76+D77</f>
        <v>29</v>
      </c>
    </row>
    <row r="75" spans="1:4" ht="15.75" customHeight="1">
      <c r="A75" s="7" t="s">
        <v>25</v>
      </c>
      <c r="B75" s="133">
        <v>80422</v>
      </c>
      <c r="C75" s="248">
        <v>1</v>
      </c>
      <c r="D75" s="249">
        <v>29</v>
      </c>
    </row>
    <row r="76" spans="1:4" ht="15.75" customHeight="1">
      <c r="A76" s="7" t="s">
        <v>26</v>
      </c>
      <c r="B76" s="133"/>
      <c r="C76" s="248"/>
      <c r="D76" s="249"/>
    </row>
    <row r="77" spans="1:4" ht="15.75" customHeight="1">
      <c r="A77" s="7" t="s">
        <v>27</v>
      </c>
      <c r="B77" s="133"/>
      <c r="C77" s="248"/>
      <c r="D77" s="249"/>
    </row>
    <row r="78" spans="1:4" ht="15.75" customHeight="1">
      <c r="A78" s="20"/>
      <c r="B78" s="309"/>
      <c r="C78" s="250"/>
      <c r="D78" s="251"/>
    </row>
    <row r="79" spans="1:4" ht="15.75" customHeight="1">
      <c r="A79" s="6" t="s">
        <v>9</v>
      </c>
      <c r="B79" s="34">
        <f>B80+B81+B82</f>
        <v>226580</v>
      </c>
      <c r="C79" s="246">
        <f>C80+C81+C82</f>
        <v>0.5</v>
      </c>
      <c r="D79" s="247">
        <f>D80+D81+D82</f>
        <v>42</v>
      </c>
    </row>
    <row r="80" spans="1:4" ht="15.75" customHeight="1">
      <c r="A80" s="7" t="s">
        <v>195</v>
      </c>
      <c r="B80" s="133">
        <v>109860</v>
      </c>
      <c r="C80" s="248">
        <v>0.23</v>
      </c>
      <c r="D80" s="249">
        <v>19</v>
      </c>
    </row>
    <row r="81" spans="1:4" ht="15.75" customHeight="1">
      <c r="A81" s="7" t="s">
        <v>196</v>
      </c>
      <c r="B81" s="133">
        <v>116720</v>
      </c>
      <c r="C81" s="248">
        <v>0.27</v>
      </c>
      <c r="D81" s="249">
        <v>23</v>
      </c>
    </row>
    <row r="82" spans="1:4" ht="15.75" customHeight="1">
      <c r="A82" s="7" t="s">
        <v>197</v>
      </c>
      <c r="B82" s="133">
        <v>0</v>
      </c>
      <c r="C82" s="248">
        <v>0</v>
      </c>
      <c r="D82" s="249">
        <v>0</v>
      </c>
    </row>
    <row r="83" spans="1:4" ht="15.75" customHeight="1">
      <c r="A83" s="20"/>
      <c r="B83" s="309"/>
      <c r="C83" s="250"/>
      <c r="D83" s="251"/>
    </row>
    <row r="84" spans="1:4" ht="15.75" customHeight="1">
      <c r="A84" s="6" t="s">
        <v>16</v>
      </c>
      <c r="B84" s="34">
        <f>B85+B86+B87</f>
        <v>501365</v>
      </c>
      <c r="C84" s="246">
        <f>C85+C86+C87</f>
        <v>6.39</v>
      </c>
      <c r="D84" s="247">
        <f>D85+D86+D87</f>
        <v>11652</v>
      </c>
    </row>
    <row r="85" spans="1:4" ht="15.75" customHeight="1">
      <c r="A85" s="7" t="s">
        <v>25</v>
      </c>
      <c r="B85" s="314">
        <v>501365</v>
      </c>
      <c r="C85" s="259">
        <v>6.39</v>
      </c>
      <c r="D85" s="285">
        <v>11652</v>
      </c>
    </row>
    <row r="86" spans="1:4" ht="15.75" customHeight="1">
      <c r="A86" s="7" t="s">
        <v>26</v>
      </c>
      <c r="B86" s="133"/>
      <c r="C86" s="248"/>
      <c r="D86" s="249"/>
    </row>
    <row r="87" spans="1:4" ht="15.75" customHeight="1">
      <c r="A87" s="7" t="s">
        <v>27</v>
      </c>
      <c r="B87" s="133"/>
      <c r="C87" s="248"/>
      <c r="D87" s="249"/>
    </row>
    <row r="88" spans="1:4" ht="15">
      <c r="A88" s="20"/>
      <c r="B88" s="309"/>
      <c r="C88" s="250"/>
      <c r="D88" s="251"/>
    </row>
    <row r="89" spans="1:4" ht="15">
      <c r="A89" s="6" t="s">
        <v>20</v>
      </c>
      <c r="B89" s="34">
        <f>B90+B91+B92</f>
        <v>55767</v>
      </c>
      <c r="C89" s="246">
        <f>C90+C91+C92</f>
        <v>0.5</v>
      </c>
      <c r="D89" s="247">
        <f>D90+D91+D92</f>
        <v>1472</v>
      </c>
    </row>
    <row r="90" spans="1:4" ht="15">
      <c r="A90" s="7" t="s">
        <v>25</v>
      </c>
      <c r="B90" s="314">
        <v>55767</v>
      </c>
      <c r="C90" s="259">
        <v>0.5</v>
      </c>
      <c r="D90" s="285">
        <v>1472</v>
      </c>
    </row>
    <row r="91" spans="1:4" ht="15">
      <c r="A91" s="7" t="s">
        <v>26</v>
      </c>
      <c r="B91" s="133"/>
      <c r="C91" s="248"/>
      <c r="D91" s="249"/>
    </row>
    <row r="92" spans="1:4" ht="15.75" customHeight="1">
      <c r="A92" s="7" t="s">
        <v>27</v>
      </c>
      <c r="B92" s="133"/>
      <c r="C92" s="248"/>
      <c r="D92" s="249"/>
    </row>
    <row r="93" spans="1:4" ht="15.75" customHeight="1">
      <c r="A93" s="21"/>
      <c r="B93" s="312"/>
      <c r="C93" s="255"/>
      <c r="D93" s="256"/>
    </row>
    <row r="94" spans="1:4" ht="15.75" customHeight="1">
      <c r="A94" s="16" t="s">
        <v>39</v>
      </c>
      <c r="B94" s="119">
        <f>B95+B96</f>
        <v>0</v>
      </c>
      <c r="C94" s="253">
        <f>C95+C96</f>
        <v>0</v>
      </c>
      <c r="D94" s="254">
        <f>D95+D96</f>
        <v>0</v>
      </c>
    </row>
    <row r="95" spans="1:4" ht="15.75" customHeight="1">
      <c r="A95" s="23" t="s">
        <v>43</v>
      </c>
      <c r="B95" s="133"/>
      <c r="C95" s="248"/>
      <c r="D95" s="249"/>
    </row>
    <row r="96" spans="1:4" ht="15.75" customHeight="1">
      <c r="A96" s="19" t="s">
        <v>31</v>
      </c>
      <c r="B96" s="133"/>
      <c r="C96" s="248"/>
      <c r="D96" s="249"/>
    </row>
    <row r="97" spans="1:4" ht="15.75" customHeight="1">
      <c r="A97" s="25"/>
      <c r="B97" s="330"/>
      <c r="C97" s="26"/>
      <c r="D97" s="69"/>
    </row>
    <row r="98" spans="1:4" ht="15">
      <c r="A98" s="37" t="s">
        <v>46</v>
      </c>
      <c r="B98" s="56" t="s">
        <v>0</v>
      </c>
      <c r="C98" s="1" t="s">
        <v>1</v>
      </c>
      <c r="D98" s="70" t="s">
        <v>2</v>
      </c>
    </row>
    <row r="99" spans="1:4" ht="15">
      <c r="A99" s="35"/>
      <c r="B99" s="53"/>
      <c r="C99" s="13"/>
      <c r="D99" s="39"/>
    </row>
    <row r="100" spans="1:4" ht="15">
      <c r="A100" s="35"/>
      <c r="B100" s="53"/>
      <c r="C100" s="13"/>
      <c r="D100" s="39"/>
    </row>
    <row r="101" spans="1:4" ht="15">
      <c r="A101" s="35"/>
      <c r="B101" s="53"/>
      <c r="C101" s="13"/>
      <c r="D101" s="39"/>
    </row>
    <row r="102" spans="1:4" ht="15">
      <c r="A102" s="35"/>
      <c r="B102" s="53"/>
      <c r="C102" s="13"/>
      <c r="D102" s="39"/>
    </row>
    <row r="103" spans="1:4" ht="15">
      <c r="A103" s="35"/>
      <c r="B103" s="53"/>
      <c r="C103" s="13"/>
      <c r="D103" s="39"/>
    </row>
    <row r="104" spans="1:4" ht="15">
      <c r="A104" s="35"/>
      <c r="B104" s="53"/>
      <c r="C104" s="13"/>
      <c r="D104" s="39"/>
    </row>
    <row r="105" spans="1:4" ht="15">
      <c r="A105" s="35"/>
      <c r="B105" s="53"/>
      <c r="C105" s="13"/>
      <c r="D105" s="39"/>
    </row>
    <row r="106" spans="1:4" ht="15">
      <c r="A106" s="35"/>
      <c r="B106" s="53"/>
      <c r="C106" s="13"/>
      <c r="D106" s="39"/>
    </row>
    <row r="107" spans="1:4" ht="15">
      <c r="A107" s="35"/>
      <c r="B107" s="53"/>
      <c r="C107" s="13"/>
      <c r="D107" s="39"/>
    </row>
    <row r="108" spans="1:4" ht="15">
      <c r="A108" s="35"/>
      <c r="B108" s="53"/>
      <c r="C108" s="13"/>
      <c r="D108" s="39"/>
    </row>
    <row r="109" spans="1:4" ht="15">
      <c r="A109" s="35"/>
      <c r="B109" s="53"/>
      <c r="C109" s="13"/>
      <c r="D109" s="39"/>
    </row>
    <row r="110" spans="1:4" ht="15">
      <c r="A110" s="35"/>
      <c r="B110" s="53"/>
      <c r="C110" s="13"/>
      <c r="D110" s="39"/>
    </row>
    <row r="111" spans="1:4" ht="15">
      <c r="A111" s="35"/>
      <c r="B111" s="53"/>
      <c r="C111" s="13"/>
      <c r="D111" s="39"/>
    </row>
    <row r="112" spans="1:4" ht="15">
      <c r="A112" s="35"/>
      <c r="B112" s="53"/>
      <c r="C112" s="13"/>
      <c r="D112" s="39"/>
    </row>
    <row r="113" spans="1:4" ht="15">
      <c r="A113" s="35"/>
      <c r="B113" s="53"/>
      <c r="C113" s="13"/>
      <c r="D113" s="39"/>
    </row>
    <row r="114" spans="1:4" ht="15">
      <c r="A114" s="24" t="s">
        <v>47</v>
      </c>
      <c r="B114" s="135">
        <f>B99+B100+B101+B102+B103+B104+B105+B106+B107+B108+B109+B110+B111+B112+B113</f>
        <v>0</v>
      </c>
      <c r="C114" s="249">
        <f>C99+C100+C101+C102+C103+C104+C105+C106+C107+C108+C109+C110+C111+C112+C113</f>
        <v>0</v>
      </c>
      <c r="D114" s="249">
        <f>D99+D100+D101+D102+D103+D104+D105+D106+D107+D108+D109+D110+D111+D112+D113</f>
        <v>0</v>
      </c>
    </row>
    <row r="115" spans="1:4" ht="15">
      <c r="A115" s="40" t="s">
        <v>48</v>
      </c>
      <c r="B115" s="263">
        <f>B6+B18+B23+B33+B41+B46+B51+B56+B69+B74+B79+B84+B89+B94+B114</f>
        <v>4047039.8899999997</v>
      </c>
      <c r="C115" s="290">
        <f>C6+C18+C23+C33+C41+C46+C51+C56+C69+C74+C79+C84+C89+C94+C114</f>
        <v>38.6</v>
      </c>
      <c r="D115" s="265">
        <f>D6+D18+D23+D33+D41+D46+D51+D56+D62+D69+D74+D79+D84+D89+D94+D114</f>
        <v>63937</v>
      </c>
    </row>
    <row r="116" spans="1:4" ht="15">
      <c r="A116" s="27" t="s">
        <v>24</v>
      </c>
      <c r="B116" s="80"/>
      <c r="C116" s="28"/>
      <c r="D116" s="84"/>
    </row>
    <row r="117" spans="1:4" ht="15">
      <c r="A117" s="29"/>
      <c r="B117" s="81"/>
      <c r="C117" s="11"/>
      <c r="D117" s="85"/>
    </row>
    <row r="118" spans="1:4" ht="15">
      <c r="A118" s="29"/>
      <c r="B118" s="81"/>
      <c r="C118" s="11"/>
      <c r="D118" s="85"/>
    </row>
    <row r="119" spans="1:4" ht="15">
      <c r="A119" s="29"/>
      <c r="B119" s="81"/>
      <c r="C119" s="11"/>
      <c r="D119" s="85"/>
    </row>
    <row r="120" spans="1:4" ht="15">
      <c r="A120" s="29"/>
      <c r="B120" s="81"/>
      <c r="C120" s="11"/>
      <c r="D120" s="85"/>
    </row>
    <row r="121" spans="1:4" ht="15">
      <c r="A121" s="29"/>
      <c r="B121" s="81"/>
      <c r="C121" s="11"/>
      <c r="D121" s="85"/>
    </row>
    <row r="122" spans="1:4" ht="15">
      <c r="A122" s="31"/>
      <c r="B122" s="82"/>
      <c r="C122" s="32"/>
      <c r="D122" s="86"/>
    </row>
  </sheetData>
  <sheetProtection/>
  <printOptions/>
  <pageMargins left="0.4791666666666667" right="0.25" top="0.5625" bottom="0.25" header="0.05" footer="0.05"/>
  <pageSetup horizontalDpi="600" verticalDpi="600" orientation="portrait" r:id="rId1"/>
  <headerFooter>
    <oddHeader>&amp;C&amp;"-,Bold"&amp;12Region 10
&amp;KFF0000DRAFT ONLY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0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140625" style="0" customWidth="1"/>
    <col min="2" max="2" width="16.57421875" style="55" customWidth="1"/>
    <col min="3" max="3" width="18.57421875" style="0" customWidth="1"/>
    <col min="4" max="4" width="17.140625" style="91" customWidth="1"/>
    <col min="5" max="5" width="17.57421875" style="0" customWidth="1"/>
    <col min="6" max="9" width="8.8515625" style="0" customWidth="1"/>
  </cols>
  <sheetData>
    <row r="1" spans="1:4" ht="15">
      <c r="A1" s="12"/>
      <c r="B1" s="76" t="s">
        <v>21</v>
      </c>
      <c r="C1" s="11"/>
      <c r="D1" s="87"/>
    </row>
    <row r="2" spans="1:4" ht="15">
      <c r="A2" s="12"/>
      <c r="B2" s="76" t="s">
        <v>22</v>
      </c>
      <c r="C2" s="11"/>
      <c r="D2" s="87"/>
    </row>
    <row r="3" spans="1:4" ht="15">
      <c r="A3" s="12"/>
      <c r="B3" s="76" t="s">
        <v>23</v>
      </c>
      <c r="C3" s="11"/>
      <c r="D3" s="87"/>
    </row>
    <row r="4" spans="1:4" ht="15">
      <c r="A4" s="3" t="s">
        <v>17</v>
      </c>
      <c r="B4" s="56" t="s">
        <v>0</v>
      </c>
      <c r="C4" s="1" t="s">
        <v>1</v>
      </c>
      <c r="D4" s="88" t="s">
        <v>2</v>
      </c>
    </row>
    <row r="5" spans="1:4" ht="15.75" customHeight="1">
      <c r="A5" s="4" t="s">
        <v>10</v>
      </c>
      <c r="B5" s="52"/>
      <c r="C5" s="5"/>
      <c r="D5" s="89"/>
    </row>
    <row r="6" spans="1:4" ht="15.75" customHeight="1">
      <c r="A6" s="14" t="s">
        <v>4</v>
      </c>
      <c r="B6" s="34">
        <f>SUM(B7:B14)</f>
        <v>752120</v>
      </c>
      <c r="C6" s="246">
        <f>SUM(C7:C14)</f>
        <v>7.9</v>
      </c>
      <c r="D6" s="299">
        <f>SUM(D7:D14)</f>
        <v>5000</v>
      </c>
    </row>
    <row r="7" spans="1:4" ht="15.75" customHeight="1">
      <c r="A7" s="7" t="s">
        <v>102</v>
      </c>
      <c r="B7" s="133">
        <v>437945</v>
      </c>
      <c r="C7" s="248">
        <v>5.34</v>
      </c>
      <c r="D7" s="302">
        <v>4600</v>
      </c>
    </row>
    <row r="8" spans="1:4" ht="15.75" customHeight="1">
      <c r="A8" s="7" t="s">
        <v>185</v>
      </c>
      <c r="B8" s="133">
        <v>193946</v>
      </c>
      <c r="C8" s="248">
        <v>2.56</v>
      </c>
      <c r="D8" s="302">
        <v>400</v>
      </c>
    </row>
    <row r="9" spans="1:4" s="120" customFormat="1" ht="15.75" customHeight="1">
      <c r="A9" s="49" t="s">
        <v>209</v>
      </c>
      <c r="B9" s="133"/>
      <c r="C9" s="248"/>
      <c r="D9" s="302"/>
    </row>
    <row r="10" spans="1:4" s="120" customFormat="1" ht="15.75" customHeight="1">
      <c r="A10" s="49" t="s">
        <v>209</v>
      </c>
      <c r="B10" s="133"/>
      <c r="C10" s="248"/>
      <c r="D10" s="302"/>
    </row>
    <row r="11" spans="1:4" s="120" customFormat="1" ht="15.75" customHeight="1">
      <c r="A11" s="49" t="s">
        <v>209</v>
      </c>
      <c r="B11" s="133"/>
      <c r="C11" s="248"/>
      <c r="D11" s="302"/>
    </row>
    <row r="12" spans="1:4" s="120" customFormat="1" ht="15.75" customHeight="1">
      <c r="A12" s="49"/>
      <c r="B12" s="133"/>
      <c r="C12" s="248"/>
      <c r="D12" s="302"/>
    </row>
    <row r="13" spans="1:4" ht="15.75" customHeight="1">
      <c r="A13" s="7" t="s">
        <v>203</v>
      </c>
      <c r="B13" s="133"/>
      <c r="C13" s="248"/>
      <c r="D13" s="302"/>
    </row>
    <row r="14" spans="1:4" s="120" customFormat="1" ht="15.75" customHeight="1">
      <c r="A14" s="20" t="s">
        <v>204</v>
      </c>
      <c r="B14" s="133">
        <v>120229</v>
      </c>
      <c r="C14" s="248"/>
      <c r="D14" s="302"/>
    </row>
    <row r="15" spans="1:4" ht="15.75" customHeight="1">
      <c r="A15" s="20"/>
      <c r="B15" s="309"/>
      <c r="C15" s="250"/>
      <c r="D15" s="303"/>
    </row>
    <row r="16" spans="1:4" ht="15.75" customHeight="1">
      <c r="A16" s="6" t="s">
        <v>5</v>
      </c>
      <c r="B16" s="34">
        <f>B17+B18+B19</f>
        <v>179347</v>
      </c>
      <c r="C16" s="246">
        <f>C17+C18+C19</f>
        <v>0</v>
      </c>
      <c r="D16" s="299">
        <f>D17+D18+D19</f>
        <v>256</v>
      </c>
    </row>
    <row r="17" spans="1:4" ht="15.75" customHeight="1">
      <c r="A17" s="7" t="s">
        <v>83</v>
      </c>
      <c r="B17" s="133">
        <v>179347</v>
      </c>
      <c r="C17" s="248"/>
      <c r="D17" s="302">
        <v>256</v>
      </c>
    </row>
    <row r="18" spans="1:4" ht="15.75" customHeight="1">
      <c r="A18" s="7" t="s">
        <v>26</v>
      </c>
      <c r="B18" s="133"/>
      <c r="C18" s="248"/>
      <c r="D18" s="302"/>
    </row>
    <row r="19" spans="1:4" ht="15.75" customHeight="1">
      <c r="A19" s="7" t="s">
        <v>27</v>
      </c>
      <c r="B19" s="133"/>
      <c r="C19" s="248"/>
      <c r="D19" s="302"/>
    </row>
    <row r="20" spans="1:4" ht="15.75" customHeight="1">
      <c r="A20" s="20"/>
      <c r="B20" s="309"/>
      <c r="C20" s="250"/>
      <c r="D20" s="303"/>
    </row>
    <row r="21" spans="1:4" ht="15.75" customHeight="1">
      <c r="A21" s="6" t="s">
        <v>6</v>
      </c>
      <c r="B21" s="34">
        <f>SUM(B23:B28)</f>
        <v>67895.93</v>
      </c>
      <c r="C21" s="299">
        <f>SUM(C23:C28)</f>
        <v>0</v>
      </c>
      <c r="D21" s="299">
        <f>SUM(D23:D28)</f>
        <v>63</v>
      </c>
    </row>
    <row r="22" spans="1:4" s="108" customFormat="1" ht="15.75" customHeight="1">
      <c r="A22" s="6" t="s">
        <v>130</v>
      </c>
      <c r="B22" s="34"/>
      <c r="C22" s="246"/>
      <c r="D22" s="299"/>
    </row>
    <row r="23" spans="1:4" ht="15.75" customHeight="1">
      <c r="A23" s="7" t="s">
        <v>162</v>
      </c>
      <c r="B23" s="143">
        <v>11111</v>
      </c>
      <c r="C23" s="248"/>
      <c r="D23" s="248">
        <v>25</v>
      </c>
    </row>
    <row r="24" spans="1:4" ht="15.75" customHeight="1">
      <c r="A24" s="7" t="s">
        <v>161</v>
      </c>
      <c r="B24" s="143">
        <v>11111</v>
      </c>
      <c r="C24" s="248"/>
      <c r="D24" s="248">
        <v>6</v>
      </c>
    </row>
    <row r="25" spans="1:4" s="108" customFormat="1" ht="15.75" customHeight="1">
      <c r="A25" s="110" t="s">
        <v>140</v>
      </c>
      <c r="B25" s="143"/>
      <c r="C25" s="248"/>
      <c r="D25" s="302"/>
    </row>
    <row r="26" spans="1:4" ht="15.75" customHeight="1">
      <c r="A26" s="7" t="s">
        <v>162</v>
      </c>
      <c r="B26" s="143">
        <v>16132</v>
      </c>
      <c r="C26" s="248"/>
      <c r="D26" s="248">
        <v>22</v>
      </c>
    </row>
    <row r="27" spans="1:4" s="108" customFormat="1" ht="15.75" customHeight="1">
      <c r="A27" s="109" t="s">
        <v>123</v>
      </c>
      <c r="B27" s="143"/>
      <c r="C27" s="248"/>
      <c r="D27" s="334"/>
    </row>
    <row r="28" spans="1:4" ht="15.75" customHeight="1">
      <c r="A28" s="111" t="s">
        <v>142</v>
      </c>
      <c r="B28" s="137">
        <v>29541.93</v>
      </c>
      <c r="C28" s="335"/>
      <c r="D28" s="335">
        <v>10</v>
      </c>
    </row>
    <row r="29" spans="1:4" ht="15.75" customHeight="1">
      <c r="A29" s="20"/>
      <c r="B29" s="309"/>
      <c r="C29" s="250"/>
      <c r="D29" s="299"/>
    </row>
    <row r="30" spans="1:4" ht="15.75" customHeight="1">
      <c r="A30" s="18" t="s">
        <v>40</v>
      </c>
      <c r="B30" s="34"/>
      <c r="C30" s="246"/>
      <c r="D30" s="305">
        <f>D32+D33+D34</f>
        <v>0</v>
      </c>
    </row>
    <row r="31" spans="1:4" ht="15.75" customHeight="1">
      <c r="A31" s="6" t="s">
        <v>32</v>
      </c>
      <c r="B31" s="119">
        <f>B32+B33+B34</f>
        <v>0</v>
      </c>
      <c r="C31" s="253">
        <f>C32+C33+C34</f>
        <v>0</v>
      </c>
      <c r="D31" s="307"/>
    </row>
    <row r="32" spans="1:4" ht="15.75" customHeight="1">
      <c r="A32" s="7" t="s">
        <v>30</v>
      </c>
      <c r="B32" s="133"/>
      <c r="C32" s="248"/>
      <c r="D32" s="302"/>
    </row>
    <row r="33" spans="1:4" ht="15.75" customHeight="1">
      <c r="A33" s="7" t="s">
        <v>30</v>
      </c>
      <c r="B33" s="133"/>
      <c r="C33" s="248"/>
      <c r="D33" s="302"/>
    </row>
    <row r="34" spans="1:4" ht="15.75" customHeight="1">
      <c r="A34" s="7" t="s">
        <v>30</v>
      </c>
      <c r="B34" s="133"/>
      <c r="C34" s="248"/>
      <c r="D34" s="302"/>
    </row>
    <row r="35" spans="1:5" ht="15.75" customHeight="1">
      <c r="A35" s="15" t="s">
        <v>34</v>
      </c>
      <c r="B35" s="133"/>
      <c r="C35" s="248"/>
      <c r="D35" s="302"/>
      <c r="E35" s="17"/>
    </row>
    <row r="36" spans="1:4" ht="15.75" customHeight="1">
      <c r="A36" s="22"/>
      <c r="B36" s="309"/>
      <c r="C36" s="250"/>
      <c r="D36" s="303"/>
    </row>
    <row r="37" spans="1:4" ht="15.75" customHeight="1">
      <c r="A37" s="4" t="s">
        <v>11</v>
      </c>
      <c r="B37" s="34"/>
      <c r="C37" s="246"/>
      <c r="D37" s="299"/>
    </row>
    <row r="38" spans="1:4" ht="15.75" customHeight="1">
      <c r="A38" s="4" t="s">
        <v>29</v>
      </c>
      <c r="B38" s="34"/>
      <c r="C38" s="246"/>
      <c r="D38" s="299"/>
    </row>
    <row r="39" spans="1:4" ht="15.75" customHeight="1">
      <c r="A39" s="6" t="s">
        <v>200</v>
      </c>
      <c r="B39" s="34">
        <f>B40+B41+B42</f>
        <v>130406</v>
      </c>
      <c r="C39" s="246">
        <f>C40+C41+C42</f>
        <v>1.7</v>
      </c>
      <c r="D39" s="299">
        <v>11921</v>
      </c>
    </row>
    <row r="40" spans="1:4" ht="15.75" customHeight="1">
      <c r="A40" s="7" t="s">
        <v>102</v>
      </c>
      <c r="B40" s="133">
        <v>130406</v>
      </c>
      <c r="C40" s="248">
        <v>1.7</v>
      </c>
      <c r="D40" s="302"/>
    </row>
    <row r="41" spans="1:4" ht="15.75" customHeight="1">
      <c r="A41" s="7" t="s">
        <v>26</v>
      </c>
      <c r="B41" s="133"/>
      <c r="C41" s="248"/>
      <c r="D41" s="302"/>
    </row>
    <row r="42" spans="1:4" ht="15.75" customHeight="1">
      <c r="A42" s="7" t="s">
        <v>27</v>
      </c>
      <c r="B42" s="133"/>
      <c r="C42" s="248"/>
      <c r="D42" s="302"/>
    </row>
    <row r="43" spans="1:4" ht="15.75" customHeight="1">
      <c r="A43" s="20"/>
      <c r="B43" s="309"/>
      <c r="C43" s="250"/>
      <c r="D43" s="303"/>
    </row>
    <row r="44" spans="1:4" ht="15.75" customHeight="1">
      <c r="A44" s="6" t="s">
        <v>38</v>
      </c>
      <c r="B44" s="34">
        <f>B45+B46+B47</f>
        <v>398889</v>
      </c>
      <c r="C44" s="246">
        <f>C45+C46+C47</f>
        <v>5.2</v>
      </c>
      <c r="D44" s="299">
        <f>D45+D46+D47</f>
        <v>0</v>
      </c>
    </row>
    <row r="45" spans="1:4" ht="15.75" customHeight="1">
      <c r="A45" s="7" t="s">
        <v>102</v>
      </c>
      <c r="B45" s="133">
        <v>398889</v>
      </c>
      <c r="C45" s="248">
        <v>5.2</v>
      </c>
      <c r="D45" s="302"/>
    </row>
    <row r="46" spans="1:4" ht="15.75" customHeight="1">
      <c r="A46" s="7" t="s">
        <v>26</v>
      </c>
      <c r="B46" s="133"/>
      <c r="C46" s="248"/>
      <c r="D46" s="302"/>
    </row>
    <row r="47" spans="1:4" ht="15.75" customHeight="1">
      <c r="A47" s="7" t="s">
        <v>27</v>
      </c>
      <c r="B47" s="133"/>
      <c r="C47" s="248"/>
      <c r="D47" s="302"/>
    </row>
    <row r="48" spans="1:4" ht="15.75" customHeight="1">
      <c r="A48" s="20"/>
      <c r="B48" s="312"/>
      <c r="C48" s="255"/>
      <c r="D48" s="306"/>
    </row>
    <row r="49" spans="1:4" ht="15.75" customHeight="1">
      <c r="A49" s="6" t="s">
        <v>7</v>
      </c>
      <c r="B49" s="34">
        <f>B50+B51+B52</f>
        <v>0</v>
      </c>
      <c r="C49" s="246">
        <f>C50+C51+C52</f>
        <v>1</v>
      </c>
      <c r="D49" s="299">
        <f>D50+D51+D52</f>
        <v>0</v>
      </c>
    </row>
    <row r="50" spans="1:4" ht="15.75" customHeight="1">
      <c r="A50" s="7" t="s">
        <v>102</v>
      </c>
      <c r="B50" s="133"/>
      <c r="C50" s="248">
        <v>1</v>
      </c>
      <c r="D50" s="302"/>
    </row>
    <row r="51" spans="1:4" ht="15.75" customHeight="1">
      <c r="A51" s="7" t="s">
        <v>26</v>
      </c>
      <c r="B51" s="133"/>
      <c r="C51" s="248"/>
      <c r="D51" s="302"/>
    </row>
    <row r="52" spans="1:4" ht="15.75" customHeight="1">
      <c r="A52" s="7" t="s">
        <v>27</v>
      </c>
      <c r="B52" s="133"/>
      <c r="C52" s="248"/>
      <c r="D52" s="302"/>
    </row>
    <row r="53" spans="1:4" ht="15.75" customHeight="1">
      <c r="A53" s="20"/>
      <c r="B53" s="309"/>
      <c r="C53" s="250"/>
      <c r="D53" s="303"/>
    </row>
    <row r="54" spans="1:4" ht="15.75" customHeight="1">
      <c r="A54" s="6" t="s">
        <v>8</v>
      </c>
      <c r="B54" s="34">
        <f>B55+B56+B57</f>
        <v>0</v>
      </c>
      <c r="C54" s="246">
        <f>C55+C56+C57</f>
        <v>0</v>
      </c>
      <c r="D54" s="299">
        <f>D55+D56+D57</f>
        <v>0</v>
      </c>
    </row>
    <row r="55" spans="1:4" ht="15.75" customHeight="1">
      <c r="A55" s="7" t="s">
        <v>25</v>
      </c>
      <c r="B55" s="133"/>
      <c r="C55" s="248"/>
      <c r="D55" s="302"/>
    </row>
    <row r="56" spans="1:4" ht="15.75" customHeight="1">
      <c r="A56" s="7" t="s">
        <v>26</v>
      </c>
      <c r="B56" s="133"/>
      <c r="C56" s="248"/>
      <c r="D56" s="302"/>
    </row>
    <row r="57" spans="1:4" ht="15.75" customHeight="1">
      <c r="A57" s="7" t="s">
        <v>27</v>
      </c>
      <c r="B57" s="133"/>
      <c r="C57" s="248"/>
      <c r="D57" s="302"/>
    </row>
    <row r="58" spans="1:4" ht="15.75" customHeight="1">
      <c r="A58" s="21"/>
      <c r="B58" s="312"/>
      <c r="C58" s="255"/>
      <c r="D58" s="306"/>
    </row>
    <row r="59" spans="1:4" ht="15.75" customHeight="1">
      <c r="A59" s="16" t="s">
        <v>39</v>
      </c>
      <c r="B59" s="34"/>
      <c r="C59" s="246"/>
      <c r="D59" s="299"/>
    </row>
    <row r="60" spans="1:4" ht="15.75" customHeight="1">
      <c r="A60" s="398" t="s">
        <v>41</v>
      </c>
      <c r="B60" s="34" t="s">
        <v>111</v>
      </c>
      <c r="C60" s="246">
        <f>C61+C62+C63</f>
        <v>0</v>
      </c>
      <c r="D60" s="299">
        <f>D61+D62+D63</f>
        <v>0</v>
      </c>
    </row>
    <row r="61" spans="1:4" ht="15.75" customHeight="1">
      <c r="A61" s="7"/>
      <c r="B61" s="133"/>
      <c r="C61" s="248"/>
      <c r="D61" s="302"/>
    </row>
    <row r="62" spans="1:4" ht="15.75" customHeight="1">
      <c r="A62" s="7" t="s">
        <v>233</v>
      </c>
      <c r="B62" s="133">
        <v>172520</v>
      </c>
      <c r="C62" s="248"/>
      <c r="D62" s="302"/>
    </row>
    <row r="63" spans="1:4" ht="15.75" customHeight="1">
      <c r="A63" s="7"/>
      <c r="B63" s="133"/>
      <c r="C63" s="248"/>
      <c r="D63" s="302"/>
    </row>
    <row r="64" spans="1:4" ht="15.75" customHeight="1">
      <c r="A64" s="15" t="s">
        <v>42</v>
      </c>
      <c r="B64" s="133"/>
      <c r="C64" s="248"/>
      <c r="D64" s="302"/>
    </row>
    <row r="65" spans="2:4" ht="15.75" customHeight="1">
      <c r="B65" s="313"/>
      <c r="C65" s="257"/>
      <c r="D65" s="307"/>
    </row>
    <row r="66" spans="1:4" ht="15.75" customHeight="1">
      <c r="A66" s="4" t="s">
        <v>12</v>
      </c>
      <c r="B66" s="34"/>
      <c r="C66" s="246"/>
      <c r="D66" s="299"/>
    </row>
    <row r="67" spans="1:4" ht="15.75" customHeight="1">
      <c r="A67" s="6" t="s">
        <v>15</v>
      </c>
      <c r="B67" s="34">
        <f>B68+B69+B70</f>
        <v>0</v>
      </c>
      <c r="C67" s="246">
        <f>C68+C69+C70</f>
        <v>0</v>
      </c>
      <c r="D67" s="299">
        <f>D68+D69+D70</f>
        <v>0</v>
      </c>
    </row>
    <row r="68" spans="1:4" ht="15.75" customHeight="1">
      <c r="A68" s="7" t="s">
        <v>111</v>
      </c>
      <c r="B68" s="133"/>
      <c r="C68" s="248"/>
      <c r="D68" s="302"/>
    </row>
    <row r="69" spans="1:4" ht="15.75" customHeight="1">
      <c r="A69" s="7" t="s">
        <v>26</v>
      </c>
      <c r="B69" s="133"/>
      <c r="C69" s="248"/>
      <c r="D69" s="302"/>
    </row>
    <row r="70" spans="1:4" ht="15.75" customHeight="1">
      <c r="A70" s="7" t="s">
        <v>27</v>
      </c>
      <c r="B70" s="133"/>
      <c r="C70" s="248"/>
      <c r="D70" s="302"/>
    </row>
    <row r="71" spans="1:4" ht="15.75" customHeight="1">
      <c r="A71" s="20"/>
      <c r="B71" s="309"/>
      <c r="C71" s="250"/>
      <c r="D71" s="303"/>
    </row>
    <row r="72" spans="1:4" ht="15.75" customHeight="1">
      <c r="A72" s="6" t="s">
        <v>14</v>
      </c>
      <c r="B72" s="34">
        <f>B73+B74+B75</f>
        <v>0</v>
      </c>
      <c r="C72" s="246">
        <f>C73+C74+C75</f>
        <v>0</v>
      </c>
      <c r="D72" s="299">
        <f>D73+D74+D75</f>
        <v>0</v>
      </c>
    </row>
    <row r="73" spans="1:4" ht="15.75" customHeight="1">
      <c r="A73" s="7" t="s">
        <v>25</v>
      </c>
      <c r="B73" s="133"/>
      <c r="C73" s="248"/>
      <c r="D73" s="302"/>
    </row>
    <row r="74" spans="1:4" ht="15.75" customHeight="1">
      <c r="A74" s="7" t="s">
        <v>26</v>
      </c>
      <c r="B74" s="133"/>
      <c r="C74" s="248"/>
      <c r="D74" s="302"/>
    </row>
    <row r="75" spans="1:4" ht="15.75" customHeight="1">
      <c r="A75" s="7" t="s">
        <v>27</v>
      </c>
      <c r="B75" s="133"/>
      <c r="C75" s="248"/>
      <c r="D75" s="302"/>
    </row>
    <row r="76" spans="1:4" ht="15.75" customHeight="1">
      <c r="A76" s="20"/>
      <c r="B76" s="309"/>
      <c r="C76" s="250"/>
      <c r="D76" s="303"/>
    </row>
    <row r="77" spans="1:4" ht="15.75" customHeight="1">
      <c r="A77" s="6" t="s">
        <v>9</v>
      </c>
      <c r="B77" s="34">
        <f>B78+B79+B80</f>
        <v>138779</v>
      </c>
      <c r="C77" s="246">
        <f>C78+C79+C80</f>
        <v>0.32999999999999996</v>
      </c>
      <c r="D77" s="299">
        <f>D78+D79+D80</f>
        <v>28</v>
      </c>
    </row>
    <row r="78" spans="1:4" ht="15.75" customHeight="1">
      <c r="A78" s="7" t="s">
        <v>195</v>
      </c>
      <c r="B78" s="133">
        <v>43944</v>
      </c>
      <c r="C78" s="248">
        <v>0.09</v>
      </c>
      <c r="D78" s="302">
        <v>8</v>
      </c>
    </row>
    <row r="79" spans="1:4" ht="15.75" customHeight="1">
      <c r="A79" s="7" t="s">
        <v>196</v>
      </c>
      <c r="B79" s="133">
        <v>94835</v>
      </c>
      <c r="C79" s="248">
        <v>0.24</v>
      </c>
      <c r="D79" s="302">
        <v>20</v>
      </c>
    </row>
    <row r="80" spans="1:4" ht="15.75" customHeight="1">
      <c r="A80" s="7" t="s">
        <v>197</v>
      </c>
      <c r="B80" s="133">
        <v>0</v>
      </c>
      <c r="C80" s="248">
        <v>0</v>
      </c>
      <c r="D80" s="302">
        <v>0</v>
      </c>
    </row>
    <row r="81" spans="1:4" ht="15.75" customHeight="1">
      <c r="A81" s="20"/>
      <c r="B81" s="309"/>
      <c r="C81" s="250"/>
      <c r="D81" s="303"/>
    </row>
    <row r="82" spans="1:4" ht="15.75" customHeight="1">
      <c r="A82" s="6" t="s">
        <v>16</v>
      </c>
      <c r="B82" s="34">
        <f>B83+B84+B85</f>
        <v>215634</v>
      </c>
      <c r="C82" s="246">
        <f>C83+C84+C85</f>
        <v>4.6</v>
      </c>
      <c r="D82" s="299">
        <f>D83+D84+D85</f>
        <v>4716</v>
      </c>
    </row>
    <row r="83" spans="1:4" ht="15.75" customHeight="1">
      <c r="A83" s="7" t="s">
        <v>25</v>
      </c>
      <c r="B83" s="314">
        <v>215634</v>
      </c>
      <c r="C83" s="259">
        <v>4.6</v>
      </c>
      <c r="D83" s="308">
        <v>4716</v>
      </c>
    </row>
    <row r="84" spans="1:4" ht="15.75" customHeight="1">
      <c r="A84" s="7" t="s">
        <v>26</v>
      </c>
      <c r="B84" s="133"/>
      <c r="C84" s="248"/>
      <c r="D84" s="302"/>
    </row>
    <row r="85" spans="1:4" ht="15">
      <c r="A85" s="7" t="s">
        <v>27</v>
      </c>
      <c r="B85" s="133"/>
      <c r="C85" s="248"/>
      <c r="D85" s="302"/>
    </row>
    <row r="86" spans="1:4" ht="15">
      <c r="A86" s="20"/>
      <c r="B86" s="309"/>
      <c r="C86" s="250"/>
      <c r="D86" s="303"/>
    </row>
    <row r="87" spans="1:4" ht="15">
      <c r="A87" s="6" t="s">
        <v>20</v>
      </c>
      <c r="B87" s="34">
        <f>B88+B89+B90</f>
        <v>17806</v>
      </c>
      <c r="C87" s="246">
        <f>C88+C89+C90</f>
        <v>0.25</v>
      </c>
      <c r="D87" s="299">
        <f>D88+D89+D90</f>
        <v>470</v>
      </c>
    </row>
    <row r="88" spans="1:4" ht="15">
      <c r="A88" s="7" t="s">
        <v>25</v>
      </c>
      <c r="B88" s="314">
        <v>17806</v>
      </c>
      <c r="C88" s="259">
        <v>0.25</v>
      </c>
      <c r="D88" s="308">
        <v>470</v>
      </c>
    </row>
    <row r="89" spans="1:4" ht="15.75" customHeight="1">
      <c r="A89" s="7" t="s">
        <v>26</v>
      </c>
      <c r="B89" s="133"/>
      <c r="C89" s="248"/>
      <c r="D89" s="302"/>
    </row>
    <row r="90" spans="1:4" ht="15.75" customHeight="1">
      <c r="A90" s="7" t="s">
        <v>27</v>
      </c>
      <c r="B90" s="133"/>
      <c r="C90" s="248"/>
      <c r="D90" s="302"/>
    </row>
    <row r="91" spans="1:4" ht="15.75" customHeight="1">
      <c r="A91" s="21"/>
      <c r="B91" s="312"/>
      <c r="C91" s="255"/>
      <c r="D91" s="306"/>
    </row>
    <row r="92" spans="1:4" ht="15.75" customHeight="1">
      <c r="A92" s="16" t="s">
        <v>39</v>
      </c>
      <c r="B92" s="119">
        <f>B93+B94</f>
        <v>0</v>
      </c>
      <c r="C92" s="253">
        <f>C93+C94</f>
        <v>0</v>
      </c>
      <c r="D92" s="305">
        <f>D93+D94</f>
        <v>0</v>
      </c>
    </row>
    <row r="93" spans="1:4" ht="15.75" customHeight="1">
      <c r="A93" s="23" t="s">
        <v>43</v>
      </c>
      <c r="B93" s="133"/>
      <c r="C93" s="248"/>
      <c r="D93" s="302"/>
    </row>
    <row r="94" spans="1:4" ht="15.75" customHeight="1">
      <c r="A94" s="19" t="s">
        <v>31</v>
      </c>
      <c r="B94" s="133"/>
      <c r="C94" s="248"/>
      <c r="D94" s="302"/>
    </row>
    <row r="95" spans="1:4" ht="15">
      <c r="A95" s="25"/>
      <c r="B95" s="315"/>
      <c r="C95" s="26"/>
      <c r="D95" s="92"/>
    </row>
    <row r="96" spans="1:4" ht="15">
      <c r="A96" s="37" t="s">
        <v>46</v>
      </c>
      <c r="B96" s="56" t="s">
        <v>0</v>
      </c>
      <c r="C96" s="1" t="s">
        <v>1</v>
      </c>
      <c r="D96" s="88" t="s">
        <v>2</v>
      </c>
    </row>
    <row r="97" spans="1:4" ht="15">
      <c r="A97" s="35"/>
      <c r="B97" s="53"/>
      <c r="C97" s="13"/>
      <c r="D97" s="90"/>
    </row>
    <row r="98" spans="1:4" ht="15">
      <c r="A98" s="35"/>
      <c r="B98" s="53"/>
      <c r="C98" s="13"/>
      <c r="D98" s="90"/>
    </row>
    <row r="99" spans="1:4" ht="15">
      <c r="A99" s="35"/>
      <c r="B99" s="53"/>
      <c r="C99" s="13"/>
      <c r="D99" s="90"/>
    </row>
    <row r="100" spans="1:4" ht="15">
      <c r="A100" s="35"/>
      <c r="B100" s="53"/>
      <c r="C100" s="13"/>
      <c r="D100" s="90"/>
    </row>
    <row r="101" spans="1:4" ht="15">
      <c r="A101" s="35"/>
      <c r="B101" s="53"/>
      <c r="C101" s="13"/>
      <c r="D101" s="90"/>
    </row>
    <row r="102" spans="1:4" ht="15">
      <c r="A102" s="35"/>
      <c r="B102" s="53"/>
      <c r="C102" s="13"/>
      <c r="D102" s="90"/>
    </row>
    <row r="103" spans="1:4" ht="15">
      <c r="A103" s="35"/>
      <c r="B103" s="53"/>
      <c r="C103" s="13"/>
      <c r="D103" s="90"/>
    </row>
    <row r="104" spans="1:4" ht="15">
      <c r="A104" s="35"/>
      <c r="B104" s="53"/>
      <c r="C104" s="13"/>
      <c r="D104" s="90"/>
    </row>
    <row r="105" spans="1:4" ht="15">
      <c r="A105" s="35"/>
      <c r="B105" s="53"/>
      <c r="C105" s="13"/>
      <c r="D105" s="90"/>
    </row>
    <row r="106" spans="1:4" ht="15">
      <c r="A106" s="35"/>
      <c r="B106" s="53"/>
      <c r="C106" s="13"/>
      <c r="D106" s="90"/>
    </row>
    <row r="107" spans="1:4" ht="15">
      <c r="A107" s="35"/>
      <c r="B107" s="53"/>
      <c r="C107" s="13"/>
      <c r="D107" s="90"/>
    </row>
    <row r="108" spans="1:4" ht="15">
      <c r="A108" s="35"/>
      <c r="B108" s="53"/>
      <c r="C108" s="13"/>
      <c r="D108" s="90"/>
    </row>
    <row r="109" spans="1:4" ht="15">
      <c r="A109" s="35"/>
      <c r="B109" s="53"/>
      <c r="C109" s="13"/>
      <c r="D109" s="90"/>
    </row>
    <row r="110" spans="1:4" ht="15">
      <c r="A110" s="35"/>
      <c r="B110" s="53"/>
      <c r="C110" s="13"/>
      <c r="D110" s="90"/>
    </row>
    <row r="111" spans="1:4" ht="15">
      <c r="A111" s="35"/>
      <c r="B111" s="53"/>
      <c r="C111" s="13"/>
      <c r="D111" s="90"/>
    </row>
    <row r="112" spans="1:4" ht="15">
      <c r="A112" s="24" t="s">
        <v>47</v>
      </c>
      <c r="B112" s="135">
        <f>B97+B98+B99+B100+B101+B102+B103+B104+B105+B106+B107+B108+B109+B110+B111</f>
        <v>0</v>
      </c>
      <c r="C112" s="249">
        <f>C97+C98+C99+C100+C101+C102+C103+C104+C105+C106+C107+C108+C109+C110+C111</f>
        <v>0</v>
      </c>
      <c r="D112" s="302">
        <f>D97+D98+D99+D100+D101+D102+D103+D104+D105+D106+D107+D108+D109+D110+D111</f>
        <v>0</v>
      </c>
    </row>
    <row r="113" spans="1:4" ht="15">
      <c r="A113" s="40" t="s">
        <v>48</v>
      </c>
      <c r="B113" s="263">
        <f>B6+B16+B21+B31+B39+B44+B49+B54+B67+B72+B77+B82+B87+B92+B112</f>
        <v>1900876.93</v>
      </c>
      <c r="C113" s="290">
        <f>C6+C16+C21+C31+C39+C44+C49+C54+C67+C72+C77+C82+C87+C92+C112</f>
        <v>20.979999999999997</v>
      </c>
      <c r="D113" s="324">
        <f>D6+D16+D21+D30+D39+D44+D49+D54+D60+D67+D72+D77+D82+D87+D92+D112</f>
        <v>22454</v>
      </c>
    </row>
    <row r="114" spans="1:4" ht="15">
      <c r="A114" s="27" t="s">
        <v>24</v>
      </c>
      <c r="B114" s="77"/>
      <c r="C114" s="28"/>
      <c r="D114" s="93"/>
    </row>
    <row r="115" spans="1:4" ht="15">
      <c r="A115" s="29"/>
      <c r="B115" s="78"/>
      <c r="C115" s="11"/>
      <c r="D115" s="94"/>
    </row>
    <row r="116" spans="1:4" ht="15">
      <c r="A116" s="29"/>
      <c r="B116" s="78"/>
      <c r="C116" s="11"/>
      <c r="D116" s="94"/>
    </row>
    <row r="117" spans="1:4" ht="15">
      <c r="A117" s="29"/>
      <c r="B117" s="78"/>
      <c r="C117" s="11"/>
      <c r="D117" s="94"/>
    </row>
    <row r="118" spans="1:4" ht="15">
      <c r="A118" s="29"/>
      <c r="B118" s="78"/>
      <c r="C118" s="11"/>
      <c r="D118" s="94"/>
    </row>
    <row r="119" spans="1:4" ht="15">
      <c r="A119" s="29"/>
      <c r="B119" s="78"/>
      <c r="C119" s="11"/>
      <c r="D119" s="94"/>
    </row>
    <row r="120" spans="1:4" ht="15">
      <c r="A120" s="31"/>
      <c r="B120" s="79"/>
      <c r="C120" s="32"/>
      <c r="D120" s="95"/>
    </row>
  </sheetData>
  <sheetProtection/>
  <printOptions/>
  <pageMargins left="0.4791666666666667" right="0.25" top="0.5104166666666666" bottom="0.25" header="0.05" footer="0.05"/>
  <pageSetup horizontalDpi="600" verticalDpi="600" orientation="portrait" r:id="rId1"/>
  <headerFooter>
    <oddHeader>&amp;C&amp;"-,Bold"&amp;12Region 11
&amp;KFF0000DRAFT ONLY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9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140625" style="0" customWidth="1"/>
    <col min="2" max="2" width="16.57421875" style="57" customWidth="1"/>
    <col min="3" max="3" width="18.57421875" style="0" customWidth="1"/>
    <col min="4" max="4" width="17.140625" style="91" customWidth="1"/>
    <col min="5" max="5" width="17.57421875" style="0" customWidth="1"/>
    <col min="6" max="9" width="8.8515625" style="0" customWidth="1"/>
  </cols>
  <sheetData>
    <row r="1" spans="1:4" ht="15">
      <c r="A1" s="12"/>
      <c r="B1" s="76" t="s">
        <v>21</v>
      </c>
      <c r="C1" s="11"/>
      <c r="D1" s="87"/>
    </row>
    <row r="2" spans="1:4" ht="15">
      <c r="A2" s="12"/>
      <c r="B2" s="76" t="s">
        <v>22</v>
      </c>
      <c r="C2" s="11"/>
      <c r="D2" s="87"/>
    </row>
    <row r="3" spans="1:4" ht="15">
      <c r="A3" s="12"/>
      <c r="B3" s="76" t="s">
        <v>23</v>
      </c>
      <c r="C3" s="11"/>
      <c r="D3" s="87"/>
    </row>
    <row r="4" spans="1:4" ht="15">
      <c r="A4" s="3" t="s">
        <v>17</v>
      </c>
      <c r="B4" s="56" t="s">
        <v>0</v>
      </c>
      <c r="C4" s="1" t="s">
        <v>1</v>
      </c>
      <c r="D4" s="88" t="s">
        <v>2</v>
      </c>
    </row>
    <row r="5" spans="1:4" ht="15.75" customHeight="1">
      <c r="A5" s="4" t="s">
        <v>10</v>
      </c>
      <c r="B5" s="52"/>
      <c r="C5" s="5"/>
      <c r="D5" s="89"/>
    </row>
    <row r="6" spans="1:4" ht="15.75" customHeight="1">
      <c r="A6" s="14" t="s">
        <v>4</v>
      </c>
      <c r="B6" s="137">
        <f>SUM(B7:B14)</f>
        <v>617787</v>
      </c>
      <c r="C6" s="246">
        <f>SUM(C7:C14)</f>
        <v>11.5</v>
      </c>
      <c r="D6" s="299">
        <f>SUM(D7:D14)</f>
        <v>3692</v>
      </c>
    </row>
    <row r="7" spans="1:4" ht="15.75" customHeight="1">
      <c r="A7" s="7" t="s">
        <v>186</v>
      </c>
      <c r="B7" s="481">
        <v>512772</v>
      </c>
      <c r="C7" s="482">
        <v>9.5</v>
      </c>
      <c r="D7" s="302">
        <v>380</v>
      </c>
    </row>
    <row r="8" spans="1:4" ht="15.75" customHeight="1">
      <c r="A8" s="7" t="s">
        <v>187</v>
      </c>
      <c r="B8" s="481">
        <v>74128</v>
      </c>
      <c r="C8" s="482">
        <v>1.5</v>
      </c>
      <c r="D8" s="302">
        <v>1780</v>
      </c>
    </row>
    <row r="9" spans="1:4" ht="15.75" customHeight="1">
      <c r="A9" s="7" t="s">
        <v>188</v>
      </c>
      <c r="B9" s="481">
        <v>30887</v>
      </c>
      <c r="C9" s="482">
        <v>0.5</v>
      </c>
      <c r="D9" s="302">
        <v>1532</v>
      </c>
    </row>
    <row r="10" spans="1:4" s="120" customFormat="1" ht="15.75" customHeight="1">
      <c r="A10" s="20" t="s">
        <v>209</v>
      </c>
      <c r="B10" s="143"/>
      <c r="C10" s="248"/>
      <c r="D10" s="302"/>
    </row>
    <row r="11" spans="1:4" s="120" customFormat="1" ht="15.75" customHeight="1">
      <c r="A11" s="20" t="s">
        <v>209</v>
      </c>
      <c r="B11" s="143"/>
      <c r="C11" s="248"/>
      <c r="D11" s="302"/>
    </row>
    <row r="12" spans="1:4" s="120" customFormat="1" ht="15.75" customHeight="1">
      <c r="A12" s="20"/>
      <c r="B12" s="143"/>
      <c r="C12" s="248"/>
      <c r="D12" s="302"/>
    </row>
    <row r="13" spans="1:4" s="120" customFormat="1" ht="15.75" customHeight="1">
      <c r="A13" s="20" t="s">
        <v>203</v>
      </c>
      <c r="B13" s="143"/>
      <c r="C13" s="248"/>
      <c r="D13" s="302"/>
    </row>
    <row r="14" spans="1:4" s="120" customFormat="1" ht="15.75" customHeight="1">
      <c r="A14" s="20" t="s">
        <v>204</v>
      </c>
      <c r="B14" s="143"/>
      <c r="C14" s="248"/>
      <c r="D14" s="302"/>
    </row>
    <row r="15" spans="1:4" s="120" customFormat="1" ht="15.75" customHeight="1">
      <c r="A15" s="20"/>
      <c r="B15" s="143"/>
      <c r="C15" s="248"/>
      <c r="D15" s="302"/>
    </row>
    <row r="16" spans="1:4" ht="15.75" customHeight="1">
      <c r="A16" s="20"/>
      <c r="B16" s="242"/>
      <c r="C16" s="250"/>
      <c r="D16" s="303"/>
    </row>
    <row r="17" spans="1:4" ht="15.75" customHeight="1">
      <c r="A17" s="6" t="s">
        <v>5</v>
      </c>
      <c r="B17" s="137">
        <f>B18+B19+B20</f>
        <v>0</v>
      </c>
      <c r="C17" s="246">
        <f>C18+C19+C20</f>
        <v>0</v>
      </c>
      <c r="D17" s="299">
        <f>D18+D19+D20</f>
        <v>0</v>
      </c>
    </row>
    <row r="18" spans="1:4" ht="15.75" customHeight="1">
      <c r="A18" s="7" t="s">
        <v>25</v>
      </c>
      <c r="B18" s="143"/>
      <c r="C18" s="248"/>
      <c r="D18" s="302"/>
    </row>
    <row r="19" spans="1:4" ht="15.75" customHeight="1">
      <c r="A19" s="7" t="s">
        <v>26</v>
      </c>
      <c r="B19" s="143"/>
      <c r="C19" s="248"/>
      <c r="D19" s="302"/>
    </row>
    <row r="20" spans="1:4" ht="15.75" customHeight="1">
      <c r="A20" s="7" t="s">
        <v>27</v>
      </c>
      <c r="B20" s="143"/>
      <c r="C20" s="248"/>
      <c r="D20" s="302"/>
    </row>
    <row r="21" spans="1:4" ht="15.75" customHeight="1">
      <c r="A21" s="20"/>
      <c r="B21" s="242"/>
      <c r="C21" s="250"/>
      <c r="D21" s="303"/>
    </row>
    <row r="22" spans="1:4" ht="15.75" customHeight="1">
      <c r="A22" s="6" t="s">
        <v>6</v>
      </c>
      <c r="B22" s="137">
        <f>SUM(B24:B27)</f>
        <v>48257.88</v>
      </c>
      <c r="C22" s="299">
        <f>SUM(C24:C27)</f>
        <v>0</v>
      </c>
      <c r="D22" s="299">
        <f>SUM(D24:D27)</f>
        <v>20</v>
      </c>
    </row>
    <row r="23" spans="1:4" s="108" customFormat="1" ht="15.75" customHeight="1">
      <c r="A23" s="6" t="s">
        <v>130</v>
      </c>
      <c r="B23" s="137"/>
      <c r="C23" s="246"/>
      <c r="D23" s="299"/>
    </row>
    <row r="24" spans="1:4" ht="15" customHeight="1">
      <c r="A24" s="7" t="s">
        <v>163</v>
      </c>
      <c r="B24" s="143">
        <v>10678.49</v>
      </c>
      <c r="C24" s="248" t="s">
        <v>111</v>
      </c>
      <c r="D24" s="248">
        <v>7</v>
      </c>
    </row>
    <row r="25" spans="1:4" s="108" customFormat="1" ht="15" customHeight="1">
      <c r="A25" s="49" t="s">
        <v>163</v>
      </c>
      <c r="B25" s="143">
        <v>11111</v>
      </c>
      <c r="C25" s="248" t="s">
        <v>111</v>
      </c>
      <c r="D25" s="248">
        <v>6</v>
      </c>
    </row>
    <row r="26" spans="1:4" s="108" customFormat="1" ht="15" customHeight="1">
      <c r="A26" s="109" t="s">
        <v>123</v>
      </c>
      <c r="B26" s="274"/>
      <c r="C26" s="293"/>
      <c r="D26" s="336"/>
    </row>
    <row r="27" spans="1:4" ht="30" customHeight="1">
      <c r="A27" s="49" t="s">
        <v>164</v>
      </c>
      <c r="B27" s="143">
        <v>26468.39</v>
      </c>
      <c r="C27" s="248" t="s">
        <v>111</v>
      </c>
      <c r="D27" s="248">
        <v>7</v>
      </c>
    </row>
    <row r="28" spans="1:4" ht="15.75" customHeight="1">
      <c r="A28" s="109"/>
      <c r="B28" s="242"/>
      <c r="C28" s="250"/>
      <c r="D28" s="303"/>
    </row>
    <row r="29" spans="1:4" ht="15.75" customHeight="1">
      <c r="A29" s="18" t="s">
        <v>40</v>
      </c>
      <c r="B29" s="137"/>
      <c r="C29" s="246"/>
      <c r="D29" s="299"/>
    </row>
    <row r="30" spans="1:4" ht="15.75" customHeight="1">
      <c r="A30" s="6" t="s">
        <v>32</v>
      </c>
      <c r="B30" s="275">
        <f>B31+B32+B33</f>
        <v>0</v>
      </c>
      <c r="C30" s="253">
        <f>C31+C32+C33</f>
        <v>0</v>
      </c>
      <c r="D30" s="305">
        <f>D31+D32+D33</f>
        <v>0</v>
      </c>
    </row>
    <row r="31" spans="1:4" ht="15.75" customHeight="1">
      <c r="A31" s="7" t="s">
        <v>30</v>
      </c>
      <c r="B31" s="143"/>
      <c r="C31" s="248"/>
      <c r="D31" s="302"/>
    </row>
    <row r="32" spans="1:4" ht="15.75" customHeight="1">
      <c r="A32" s="7" t="s">
        <v>30</v>
      </c>
      <c r="B32" s="143"/>
      <c r="C32" s="248"/>
      <c r="D32" s="302"/>
    </row>
    <row r="33" spans="1:4" ht="15.75" customHeight="1">
      <c r="A33" s="7" t="s">
        <v>30</v>
      </c>
      <c r="B33" s="143"/>
      <c r="C33" s="248"/>
      <c r="D33" s="302"/>
    </row>
    <row r="34" spans="1:4" ht="15.75" customHeight="1">
      <c r="A34" s="15" t="s">
        <v>34</v>
      </c>
      <c r="B34" s="143"/>
      <c r="C34" s="248"/>
      <c r="D34" s="302"/>
    </row>
    <row r="35" spans="1:5" ht="15.75" customHeight="1">
      <c r="A35" s="22"/>
      <c r="B35" s="242"/>
      <c r="C35" s="250"/>
      <c r="D35" s="303"/>
      <c r="E35" s="17"/>
    </row>
    <row r="36" spans="1:4" ht="15.75" customHeight="1">
      <c r="A36" s="4" t="s">
        <v>11</v>
      </c>
      <c r="B36" s="137"/>
      <c r="C36" s="246"/>
      <c r="D36" s="299"/>
    </row>
    <row r="37" spans="1:4" ht="15.75" customHeight="1">
      <c r="A37" s="4" t="s">
        <v>29</v>
      </c>
      <c r="B37" s="137"/>
      <c r="C37" s="246"/>
      <c r="D37" s="299"/>
    </row>
    <row r="38" spans="1:4" ht="15.75" customHeight="1">
      <c r="A38" s="6" t="s">
        <v>200</v>
      </c>
      <c r="B38" s="137">
        <f>B39+B40+B41</f>
        <v>197425</v>
      </c>
      <c r="C38" s="246">
        <f>C39+C40+C41</f>
        <v>2.13</v>
      </c>
      <c r="D38" s="299">
        <v>14109</v>
      </c>
    </row>
    <row r="39" spans="1:4" ht="15.75" customHeight="1">
      <c r="A39" s="7" t="s">
        <v>103</v>
      </c>
      <c r="B39" s="143">
        <v>197425</v>
      </c>
      <c r="C39" s="248">
        <v>2.13</v>
      </c>
      <c r="D39" s="302"/>
    </row>
    <row r="40" spans="1:4" ht="15.75" customHeight="1">
      <c r="A40" s="7" t="s">
        <v>26</v>
      </c>
      <c r="B40" s="143"/>
      <c r="C40" s="248"/>
      <c r="D40" s="302"/>
    </row>
    <row r="41" spans="1:4" ht="15.75" customHeight="1">
      <c r="A41" s="7" t="s">
        <v>27</v>
      </c>
      <c r="B41" s="143"/>
      <c r="C41" s="248"/>
      <c r="D41" s="302"/>
    </row>
    <row r="42" spans="1:4" ht="15.75" customHeight="1">
      <c r="A42" s="20"/>
      <c r="B42" s="242"/>
      <c r="C42" s="250"/>
      <c r="D42" s="303"/>
    </row>
    <row r="43" spans="1:4" ht="15.75" customHeight="1">
      <c r="A43" s="6" t="s">
        <v>38</v>
      </c>
      <c r="B43" s="137">
        <f>B44+B45+B46</f>
        <v>603888</v>
      </c>
      <c r="C43" s="246">
        <f>C44+C45+C46</f>
        <v>6.5</v>
      </c>
      <c r="D43" s="299">
        <f>D44+D45+D46</f>
        <v>0</v>
      </c>
    </row>
    <row r="44" spans="1:4" ht="15.75" customHeight="1">
      <c r="A44" s="7" t="s">
        <v>103</v>
      </c>
      <c r="B44" s="143">
        <v>603888</v>
      </c>
      <c r="C44" s="248">
        <v>6.5</v>
      </c>
      <c r="D44" s="302"/>
    </row>
    <row r="45" spans="1:4" ht="15.75" customHeight="1">
      <c r="A45" s="7" t="s">
        <v>26</v>
      </c>
      <c r="B45" s="143"/>
      <c r="C45" s="248"/>
      <c r="D45" s="302"/>
    </row>
    <row r="46" spans="1:4" ht="15.75" customHeight="1">
      <c r="A46" s="7" t="s">
        <v>27</v>
      </c>
      <c r="B46" s="143"/>
      <c r="C46" s="248"/>
      <c r="D46" s="302"/>
    </row>
    <row r="47" spans="1:4" ht="15.75" customHeight="1">
      <c r="A47" s="20"/>
      <c r="B47" s="276"/>
      <c r="C47" s="255"/>
      <c r="D47" s="306"/>
    </row>
    <row r="48" spans="1:4" ht="15.75" customHeight="1">
      <c r="A48" s="6" t="s">
        <v>7</v>
      </c>
      <c r="B48" s="137">
        <f>B49+B50+B51</f>
        <v>0</v>
      </c>
      <c r="C48" s="246">
        <f>C49+C50+C51</f>
        <v>0.5</v>
      </c>
      <c r="D48" s="299">
        <f>D49+D50+D51</f>
        <v>0</v>
      </c>
    </row>
    <row r="49" spans="1:4" ht="15.75" customHeight="1">
      <c r="A49" s="7" t="s">
        <v>103</v>
      </c>
      <c r="B49" s="143"/>
      <c r="C49" s="248">
        <v>0.5</v>
      </c>
      <c r="D49" s="302"/>
    </row>
    <row r="50" spans="1:4" ht="15.75" customHeight="1">
      <c r="A50" s="7" t="s">
        <v>26</v>
      </c>
      <c r="B50" s="143"/>
      <c r="C50" s="248"/>
      <c r="D50" s="302"/>
    </row>
    <row r="51" spans="1:4" ht="15.75" customHeight="1">
      <c r="A51" s="7" t="s">
        <v>27</v>
      </c>
      <c r="B51" s="143"/>
      <c r="C51" s="248"/>
      <c r="D51" s="302"/>
    </row>
    <row r="52" spans="1:4" ht="15.75" customHeight="1">
      <c r="A52" s="20"/>
      <c r="B52" s="242"/>
      <c r="C52" s="250"/>
      <c r="D52" s="303"/>
    </row>
    <row r="53" spans="1:4" ht="15.75" customHeight="1">
      <c r="A53" s="6" t="s">
        <v>8</v>
      </c>
      <c r="B53" s="137">
        <f>B54+B55+B56</f>
        <v>0</v>
      </c>
      <c r="C53" s="246">
        <f>C54+C55+C56</f>
        <v>0</v>
      </c>
      <c r="D53" s="299">
        <f>D54+D55+D56</f>
        <v>0</v>
      </c>
    </row>
    <row r="54" spans="1:4" ht="15.75" customHeight="1">
      <c r="A54" s="7" t="s">
        <v>25</v>
      </c>
      <c r="B54" s="143"/>
      <c r="C54" s="248"/>
      <c r="D54" s="302"/>
    </row>
    <row r="55" spans="1:4" ht="15.75" customHeight="1">
      <c r="A55" s="7" t="s">
        <v>26</v>
      </c>
      <c r="B55" s="143"/>
      <c r="C55" s="248"/>
      <c r="D55" s="302"/>
    </row>
    <row r="56" spans="1:4" ht="15.75" customHeight="1">
      <c r="A56" s="7" t="s">
        <v>27</v>
      </c>
      <c r="B56" s="143"/>
      <c r="C56" s="248"/>
      <c r="D56" s="302"/>
    </row>
    <row r="57" spans="1:4" ht="15.75" customHeight="1">
      <c r="A57" s="21"/>
      <c r="B57" s="276"/>
      <c r="C57" s="255"/>
      <c r="D57" s="306"/>
    </row>
    <row r="58" spans="1:4" ht="15.75" customHeight="1">
      <c r="A58" s="16" t="s">
        <v>39</v>
      </c>
      <c r="B58" s="137"/>
      <c r="C58" s="246"/>
      <c r="D58" s="299"/>
    </row>
    <row r="59" spans="1:4" ht="15.75" customHeight="1">
      <c r="A59" s="398" t="s">
        <v>41</v>
      </c>
      <c r="B59" s="137" t="s">
        <v>111</v>
      </c>
      <c r="C59" s="246" t="s">
        <v>111</v>
      </c>
      <c r="D59" s="299">
        <f>D60+D61+D62</f>
        <v>0</v>
      </c>
    </row>
    <row r="60" spans="1:4" ht="15.75" customHeight="1">
      <c r="A60" s="7"/>
      <c r="B60" s="143"/>
      <c r="C60" s="248"/>
      <c r="D60" s="302"/>
    </row>
    <row r="61" spans="1:4" ht="15.75" customHeight="1">
      <c r="A61" s="7" t="s">
        <v>233</v>
      </c>
      <c r="B61" s="143">
        <v>261181</v>
      </c>
      <c r="C61" s="248">
        <v>2.81</v>
      </c>
      <c r="D61" s="302"/>
    </row>
    <row r="62" spans="1:4" ht="15.75" customHeight="1">
      <c r="A62" s="7"/>
      <c r="B62" s="143"/>
      <c r="C62" s="248"/>
      <c r="D62" s="302"/>
    </row>
    <row r="63" spans="1:4" ht="15.75" customHeight="1">
      <c r="A63" s="15" t="s">
        <v>42</v>
      </c>
      <c r="B63" s="143"/>
      <c r="C63" s="248"/>
      <c r="D63" s="302"/>
    </row>
    <row r="64" spans="2:4" ht="15.75" customHeight="1">
      <c r="B64" s="277"/>
      <c r="C64" s="257"/>
      <c r="D64" s="307"/>
    </row>
    <row r="65" spans="1:4" ht="15.75" customHeight="1">
      <c r="A65" s="4" t="s">
        <v>12</v>
      </c>
      <c r="B65" s="137"/>
      <c r="C65" s="246"/>
      <c r="D65" s="299"/>
    </row>
    <row r="66" spans="1:4" ht="15.75" customHeight="1">
      <c r="A66" s="6" t="s">
        <v>15</v>
      </c>
      <c r="B66" s="137">
        <f>B67+B68+B69</f>
        <v>1294596.1693499996</v>
      </c>
      <c r="C66" s="246">
        <f>C67+C68+C69</f>
        <v>14</v>
      </c>
      <c r="D66" s="299">
        <f>D67+D68+D69</f>
        <v>832</v>
      </c>
    </row>
    <row r="67" spans="1:4" ht="15.75" customHeight="1">
      <c r="A67" s="48" t="s">
        <v>68</v>
      </c>
      <c r="B67" s="338">
        <v>1294596.1693499996</v>
      </c>
      <c r="C67" s="248">
        <v>14</v>
      </c>
      <c r="D67" s="302">
        <v>832</v>
      </c>
    </row>
    <row r="68" spans="1:4" ht="15.75" customHeight="1">
      <c r="A68" s="7" t="s">
        <v>26</v>
      </c>
      <c r="B68" s="143"/>
      <c r="C68" s="248"/>
      <c r="D68" s="302"/>
    </row>
    <row r="69" spans="1:4" ht="15.75" customHeight="1">
      <c r="A69" s="7" t="s">
        <v>27</v>
      </c>
      <c r="B69" s="143"/>
      <c r="C69" s="248"/>
      <c r="D69" s="302"/>
    </row>
    <row r="70" spans="1:4" ht="15.75" customHeight="1">
      <c r="A70" s="20"/>
      <c r="B70" s="242"/>
      <c r="C70" s="250"/>
      <c r="D70" s="303"/>
    </row>
    <row r="71" spans="1:4" ht="15.75" customHeight="1">
      <c r="A71" s="6" t="s">
        <v>14</v>
      </c>
      <c r="B71" s="137">
        <f>B72+B73+B74</f>
        <v>0</v>
      </c>
      <c r="C71" s="246">
        <f>C72+C73+C74</f>
        <v>0</v>
      </c>
      <c r="D71" s="299">
        <f>D72+D73+D74</f>
        <v>0</v>
      </c>
    </row>
    <row r="72" spans="1:4" ht="15.75" customHeight="1">
      <c r="A72" s="7" t="s">
        <v>25</v>
      </c>
      <c r="B72" s="143"/>
      <c r="C72" s="248"/>
      <c r="D72" s="302"/>
    </row>
    <row r="73" spans="1:4" ht="15.75" customHeight="1">
      <c r="A73" s="7" t="s">
        <v>26</v>
      </c>
      <c r="B73" s="143"/>
      <c r="C73" s="248"/>
      <c r="D73" s="302"/>
    </row>
    <row r="74" spans="1:4" ht="15.75" customHeight="1">
      <c r="A74" s="7" t="s">
        <v>27</v>
      </c>
      <c r="B74" s="143"/>
      <c r="C74" s="248"/>
      <c r="D74" s="302"/>
    </row>
    <row r="75" spans="1:4" ht="15.75" customHeight="1">
      <c r="A75" s="20"/>
      <c r="B75" s="242"/>
      <c r="C75" s="250"/>
      <c r="D75" s="303"/>
    </row>
    <row r="76" spans="1:4" ht="15.75" customHeight="1">
      <c r="A76" s="6" t="s">
        <v>9</v>
      </c>
      <c r="B76" s="137">
        <f>B77+B78+B79</f>
        <v>109541</v>
      </c>
      <c r="C76" s="246">
        <f>C77+C78+C79</f>
        <v>0.32999999999999996</v>
      </c>
      <c r="D76" s="299">
        <f>D77+D78+D79</f>
        <v>18</v>
      </c>
    </row>
    <row r="77" spans="1:4" ht="15.75" customHeight="1">
      <c r="A77" s="7" t="s">
        <v>195</v>
      </c>
      <c r="B77" s="143">
        <v>29296</v>
      </c>
      <c r="C77" s="248">
        <v>0.09</v>
      </c>
      <c r="D77" s="302">
        <v>5</v>
      </c>
    </row>
    <row r="78" spans="1:4" ht="15.75" customHeight="1">
      <c r="A78" s="7" t="s">
        <v>196</v>
      </c>
      <c r="B78" s="143">
        <v>80245</v>
      </c>
      <c r="C78" s="248">
        <v>0.24</v>
      </c>
      <c r="D78" s="302">
        <v>13</v>
      </c>
    </row>
    <row r="79" spans="1:4" ht="15.75" customHeight="1">
      <c r="A79" s="7" t="s">
        <v>197</v>
      </c>
      <c r="B79" s="143">
        <v>0</v>
      </c>
      <c r="C79" s="248">
        <v>0</v>
      </c>
      <c r="D79" s="302">
        <v>0</v>
      </c>
    </row>
    <row r="80" spans="1:4" ht="15.75" customHeight="1">
      <c r="A80" s="20"/>
      <c r="B80" s="242"/>
      <c r="C80" s="250"/>
      <c r="D80" s="303"/>
    </row>
    <row r="81" spans="1:4" ht="15.75" customHeight="1">
      <c r="A81" s="6" t="s">
        <v>16</v>
      </c>
      <c r="B81" s="137">
        <f>B82+B83+B84</f>
        <v>192743</v>
      </c>
      <c r="C81" s="246">
        <f>C82+C83+C84</f>
        <v>4.375</v>
      </c>
      <c r="D81" s="299">
        <f>D82+D83+D84</f>
        <v>4680</v>
      </c>
    </row>
    <row r="82" spans="1:4" ht="15.75" customHeight="1">
      <c r="A82" s="7" t="s">
        <v>25</v>
      </c>
      <c r="B82" s="241">
        <v>192743</v>
      </c>
      <c r="C82" s="259">
        <v>4.375</v>
      </c>
      <c r="D82" s="308">
        <v>4680</v>
      </c>
    </row>
    <row r="83" spans="1:4" ht="15.75" customHeight="1">
      <c r="A83" s="7" t="s">
        <v>26</v>
      </c>
      <c r="B83" s="143"/>
      <c r="C83" s="248"/>
      <c r="D83" s="302"/>
    </row>
    <row r="84" spans="1:4" ht="15.75" customHeight="1">
      <c r="A84" s="7" t="s">
        <v>27</v>
      </c>
      <c r="B84" s="143"/>
      <c r="C84" s="248"/>
      <c r="D84" s="302"/>
    </row>
    <row r="85" spans="1:4" ht="15">
      <c r="A85" s="20"/>
      <c r="B85" s="242"/>
      <c r="C85" s="250"/>
      <c r="D85" s="303"/>
    </row>
    <row r="86" spans="1:4" ht="15">
      <c r="A86" s="6" t="s">
        <v>20</v>
      </c>
      <c r="B86" s="137">
        <f>B87+B88+B89</f>
        <v>30535</v>
      </c>
      <c r="C86" s="246">
        <f>C87+C88+C89</f>
        <v>0.35</v>
      </c>
      <c r="D86" s="299">
        <f>D87+D88+D89</f>
        <v>806</v>
      </c>
    </row>
    <row r="87" spans="1:4" ht="15">
      <c r="A87" s="7" t="s">
        <v>25</v>
      </c>
      <c r="B87" s="241">
        <v>30535</v>
      </c>
      <c r="C87" s="259">
        <v>0.35</v>
      </c>
      <c r="D87" s="308">
        <v>806</v>
      </c>
    </row>
    <row r="88" spans="1:4" ht="15">
      <c r="A88" s="7" t="s">
        <v>26</v>
      </c>
      <c r="B88" s="143"/>
      <c r="C88" s="248"/>
      <c r="D88" s="302"/>
    </row>
    <row r="89" spans="1:4" ht="15.75" customHeight="1">
      <c r="A89" s="7" t="s">
        <v>27</v>
      </c>
      <c r="B89" s="143"/>
      <c r="C89" s="248"/>
      <c r="D89" s="302"/>
    </row>
    <row r="90" spans="1:4" ht="15.75" customHeight="1">
      <c r="A90" s="21"/>
      <c r="B90" s="276"/>
      <c r="C90" s="255"/>
      <c r="D90" s="306"/>
    </row>
    <row r="91" spans="1:4" ht="15.75" customHeight="1">
      <c r="A91" s="16" t="s">
        <v>39</v>
      </c>
      <c r="B91" s="275">
        <f>B92+B93</f>
        <v>0</v>
      </c>
      <c r="C91" s="253">
        <f>C92+C93</f>
        <v>0</v>
      </c>
      <c r="D91" s="305">
        <f>D92+D93</f>
        <v>0</v>
      </c>
    </row>
    <row r="92" spans="1:4" ht="15.75" customHeight="1">
      <c r="A92" s="23" t="s">
        <v>43</v>
      </c>
      <c r="B92" s="143"/>
      <c r="C92" s="248"/>
      <c r="D92" s="302"/>
    </row>
    <row r="93" spans="1:4" ht="15.75" customHeight="1">
      <c r="A93" s="19" t="s">
        <v>31</v>
      </c>
      <c r="B93" s="143"/>
      <c r="C93" s="248"/>
      <c r="D93" s="302"/>
    </row>
    <row r="94" spans="1:4" ht="15.75" customHeight="1">
      <c r="A94" s="25"/>
      <c r="B94" s="330"/>
      <c r="C94" s="261"/>
      <c r="D94" s="337"/>
    </row>
    <row r="95" spans="1:4" ht="15">
      <c r="A95" s="37" t="s">
        <v>46</v>
      </c>
      <c r="B95" s="56" t="s">
        <v>0</v>
      </c>
      <c r="C95" s="1" t="s">
        <v>1</v>
      </c>
      <c r="D95" s="88" t="s">
        <v>2</v>
      </c>
    </row>
    <row r="96" spans="1:4" ht="15">
      <c r="A96" s="35"/>
      <c r="B96" s="53"/>
      <c r="C96" s="13"/>
      <c r="D96" s="90"/>
    </row>
    <row r="97" spans="1:4" ht="15">
      <c r="A97" s="35"/>
      <c r="B97" s="53"/>
      <c r="C97" s="13"/>
      <c r="D97" s="90"/>
    </row>
    <row r="98" spans="1:4" ht="15">
      <c r="A98" s="35"/>
      <c r="B98" s="53"/>
      <c r="C98" s="13"/>
      <c r="D98" s="90"/>
    </row>
    <row r="99" spans="1:4" ht="15">
      <c r="A99" s="35"/>
      <c r="B99" s="53"/>
      <c r="C99" s="13"/>
      <c r="D99" s="90"/>
    </row>
    <row r="100" spans="1:4" ht="15">
      <c r="A100" s="35"/>
      <c r="B100" s="53"/>
      <c r="C100" s="13"/>
      <c r="D100" s="90"/>
    </row>
    <row r="101" spans="1:4" ht="15">
      <c r="A101" s="35"/>
      <c r="B101" s="53"/>
      <c r="C101" s="13"/>
      <c r="D101" s="90"/>
    </row>
    <row r="102" spans="1:4" ht="15">
      <c r="A102" s="35"/>
      <c r="B102" s="53"/>
      <c r="C102" s="13"/>
      <c r="D102" s="90"/>
    </row>
    <row r="103" spans="1:4" ht="15">
      <c r="A103" s="35"/>
      <c r="B103" s="53"/>
      <c r="C103" s="13"/>
      <c r="D103" s="90"/>
    </row>
    <row r="104" spans="1:4" ht="15">
      <c r="A104" s="35"/>
      <c r="B104" s="53"/>
      <c r="C104" s="13"/>
      <c r="D104" s="90"/>
    </row>
    <row r="105" spans="1:4" ht="15">
      <c r="A105" s="35"/>
      <c r="B105" s="53"/>
      <c r="C105" s="13"/>
      <c r="D105" s="90"/>
    </row>
    <row r="106" spans="1:4" ht="15">
      <c r="A106" s="35"/>
      <c r="B106" s="53"/>
      <c r="C106" s="13"/>
      <c r="D106" s="90"/>
    </row>
    <row r="107" spans="1:4" ht="15">
      <c r="A107" s="35"/>
      <c r="B107" s="53"/>
      <c r="C107" s="13"/>
      <c r="D107" s="90"/>
    </row>
    <row r="108" spans="1:4" ht="15">
      <c r="A108" s="35"/>
      <c r="B108" s="53"/>
      <c r="C108" s="13"/>
      <c r="D108" s="90"/>
    </row>
    <row r="109" spans="1:4" ht="15">
      <c r="A109" s="35"/>
      <c r="B109" s="53"/>
      <c r="C109" s="13"/>
      <c r="D109" s="90"/>
    </row>
    <row r="110" spans="1:4" ht="15">
      <c r="A110" s="35"/>
      <c r="B110" s="53"/>
      <c r="C110" s="13"/>
      <c r="D110" s="90"/>
    </row>
    <row r="111" spans="1:4" ht="15">
      <c r="A111" s="24" t="s">
        <v>47</v>
      </c>
      <c r="B111" s="135">
        <f>B96+B97+B98+B99+B100+B101+B102+B103+B104+B105+B106+B107+B108+B109+B110</f>
        <v>0</v>
      </c>
      <c r="C111" s="249">
        <f>C96+C97+C98+C99+C100+C101+C102+C103+C104+C105+C106+C107+C108+C109+C110</f>
        <v>0</v>
      </c>
      <c r="D111" s="302">
        <f>D96+D97+D98+D99+D100+D101+D102+D103+D104+D105+D106+D107+D108+D109+D110</f>
        <v>0</v>
      </c>
    </row>
    <row r="112" spans="1:4" ht="15">
      <c r="A112" s="40" t="s">
        <v>48</v>
      </c>
      <c r="B112" s="263">
        <f>B6+B17+B22+B30+B38+B43+B48+B53+B66+B71+B76+B81+B86+B91+B111</f>
        <v>3094773.0493499995</v>
      </c>
      <c r="C112" s="290">
        <f>C6+C17+C22+C30+C38+C43+C48+C53+C66+C71+C76+C81+C86+C91+C111</f>
        <v>39.684999999999995</v>
      </c>
      <c r="D112" s="324">
        <f>D6+D17+D22+D30+D38+D43+D48+D53+D59+D66+D71+D76+D81+D86+D91+D111</f>
        <v>24157</v>
      </c>
    </row>
    <row r="113" spans="1:4" ht="15">
      <c r="A113" s="27" t="s">
        <v>24</v>
      </c>
      <c r="B113" s="80"/>
      <c r="C113" s="28"/>
      <c r="D113" s="93"/>
    </row>
    <row r="114" spans="1:4" ht="15">
      <c r="A114" s="29"/>
      <c r="B114" s="81"/>
      <c r="C114" s="11"/>
      <c r="D114" s="94"/>
    </row>
    <row r="115" spans="1:4" ht="15">
      <c r="A115" s="29"/>
      <c r="B115" s="81"/>
      <c r="C115" s="11"/>
      <c r="D115" s="94"/>
    </row>
    <row r="116" spans="1:4" ht="15">
      <c r="A116" s="29"/>
      <c r="B116" s="81"/>
      <c r="C116" s="11"/>
      <c r="D116" s="94"/>
    </row>
    <row r="117" spans="1:4" ht="15">
      <c r="A117" s="29"/>
      <c r="B117" s="81"/>
      <c r="C117" s="11"/>
      <c r="D117" s="94"/>
    </row>
    <row r="118" spans="1:4" ht="15">
      <c r="A118" s="29"/>
      <c r="B118" s="81"/>
      <c r="C118" s="11"/>
      <c r="D118" s="94"/>
    </row>
    <row r="119" spans="1:4" ht="15">
      <c r="A119" s="31"/>
      <c r="B119" s="82"/>
      <c r="C119" s="32"/>
      <c r="D119" s="95"/>
    </row>
  </sheetData>
  <sheetProtection/>
  <printOptions/>
  <pageMargins left="0.4479166666666667" right="0.25" top="0.5104166666666666" bottom="0.25" header="0.05" footer="0.05"/>
  <pageSetup horizontalDpi="600" verticalDpi="600" orientation="portrait" r:id="rId1"/>
  <headerFooter>
    <oddHeader>&amp;C&amp;"-,Bold"&amp;12Region 12
&amp;KFF0000DRAFT ONLY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0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140625" style="0" customWidth="1"/>
    <col min="2" max="2" width="16.57421875" style="55" customWidth="1"/>
    <col min="3" max="3" width="18.57421875" style="0" customWidth="1"/>
    <col min="4" max="4" width="17.140625" style="54" customWidth="1"/>
    <col min="5" max="5" width="17.57421875" style="0" customWidth="1"/>
    <col min="6" max="9" width="8.8515625" style="0" customWidth="1"/>
  </cols>
  <sheetData>
    <row r="1" spans="1:4" ht="15">
      <c r="A1" s="12"/>
      <c r="B1" s="76" t="s">
        <v>21</v>
      </c>
      <c r="C1" s="11"/>
      <c r="D1" s="83"/>
    </row>
    <row r="2" spans="1:4" ht="15">
      <c r="A2" s="12"/>
      <c r="B2" s="76" t="s">
        <v>22</v>
      </c>
      <c r="C2" s="11"/>
      <c r="D2" s="83"/>
    </row>
    <row r="3" spans="1:4" ht="15">
      <c r="A3" s="12"/>
      <c r="B3" s="76" t="s">
        <v>23</v>
      </c>
      <c r="C3" s="11"/>
      <c r="D3" s="83"/>
    </row>
    <row r="4" spans="1:4" ht="15">
      <c r="A4" s="3" t="s">
        <v>17</v>
      </c>
      <c r="B4" s="56" t="s">
        <v>0</v>
      </c>
      <c r="C4" s="1" t="s">
        <v>1</v>
      </c>
      <c r="D4" s="70" t="s">
        <v>2</v>
      </c>
    </row>
    <row r="5" spans="1:4" ht="15.75" customHeight="1">
      <c r="A5" s="4" t="s">
        <v>10</v>
      </c>
      <c r="B5" s="52"/>
      <c r="C5" s="5"/>
      <c r="D5" s="42"/>
    </row>
    <row r="6" spans="1:4" ht="15.75" customHeight="1">
      <c r="A6" s="14" t="s">
        <v>4</v>
      </c>
      <c r="B6" s="137">
        <f>SUM(B7:B14)</f>
        <v>481954.41000000003</v>
      </c>
      <c r="C6" s="185">
        <f>SUM(C7:C14)</f>
        <v>3.6999999999999997</v>
      </c>
      <c r="D6" s="186">
        <f>SUM(D7:D14)</f>
        <v>4492</v>
      </c>
    </row>
    <row r="7" spans="1:4" ht="15.75" customHeight="1">
      <c r="A7" s="7" t="s">
        <v>189</v>
      </c>
      <c r="B7" s="143">
        <v>220548</v>
      </c>
      <c r="C7" s="187">
        <v>2</v>
      </c>
      <c r="D7" s="188">
        <v>2365</v>
      </c>
    </row>
    <row r="8" spans="1:4" ht="15.75" customHeight="1">
      <c r="A8" s="7" t="s">
        <v>190</v>
      </c>
      <c r="B8" s="143">
        <v>142948</v>
      </c>
      <c r="C8" s="187">
        <v>1.3</v>
      </c>
      <c r="D8" s="188">
        <v>1501</v>
      </c>
    </row>
    <row r="9" spans="1:4" ht="15.75" customHeight="1">
      <c r="A9" s="7" t="s">
        <v>191</v>
      </c>
      <c r="B9" s="143">
        <v>44926</v>
      </c>
      <c r="C9" s="187">
        <v>0.4</v>
      </c>
      <c r="D9" s="188">
        <v>626</v>
      </c>
    </row>
    <row r="10" spans="1:4" s="120" customFormat="1" ht="15.75" customHeight="1">
      <c r="A10" s="20" t="s">
        <v>209</v>
      </c>
      <c r="B10" s="143"/>
      <c r="C10" s="187"/>
      <c r="D10" s="188"/>
    </row>
    <row r="11" spans="1:4" s="120" customFormat="1" ht="15.75" customHeight="1">
      <c r="A11" s="20" t="s">
        <v>209</v>
      </c>
      <c r="B11" s="143"/>
      <c r="C11" s="187"/>
      <c r="D11" s="188"/>
    </row>
    <row r="12" spans="1:4" s="120" customFormat="1" ht="15.75" customHeight="1">
      <c r="A12" s="20"/>
      <c r="B12" s="143"/>
      <c r="C12" s="187"/>
      <c r="D12" s="188"/>
    </row>
    <row r="13" spans="1:4" s="120" customFormat="1" ht="15.75" customHeight="1">
      <c r="A13" s="20" t="s">
        <v>203</v>
      </c>
      <c r="B13" s="143"/>
      <c r="C13" s="187"/>
      <c r="D13" s="188"/>
    </row>
    <row r="14" spans="1:4" ht="15.75" customHeight="1">
      <c r="A14" s="20" t="s">
        <v>204</v>
      </c>
      <c r="B14" s="483">
        <v>73532.41</v>
      </c>
      <c r="C14" s="187"/>
      <c r="D14" s="188"/>
    </row>
    <row r="15" spans="1:4" s="120" customFormat="1" ht="15.75" customHeight="1">
      <c r="A15" s="20"/>
      <c r="B15" s="242"/>
      <c r="C15" s="189"/>
      <c r="D15" s="190"/>
    </row>
    <row r="16" spans="1:4" ht="15.75" customHeight="1">
      <c r="A16" s="6" t="s">
        <v>5</v>
      </c>
      <c r="B16" s="137">
        <f>B17+B18+B19</f>
        <v>27475</v>
      </c>
      <c r="C16" s="185">
        <f>C17+C18+C19</f>
        <v>0</v>
      </c>
      <c r="D16" s="186">
        <f>D17+D18+D19</f>
        <v>0</v>
      </c>
    </row>
    <row r="17" spans="1:4" ht="15.75" customHeight="1">
      <c r="A17" s="7" t="s">
        <v>109</v>
      </c>
      <c r="B17" s="143">
        <v>27475</v>
      </c>
      <c r="C17" s="187"/>
      <c r="D17" s="188"/>
    </row>
    <row r="18" spans="1:4" ht="15.75" customHeight="1">
      <c r="A18" s="7" t="s">
        <v>26</v>
      </c>
      <c r="B18" s="143"/>
      <c r="C18" s="187"/>
      <c r="D18" s="188"/>
    </row>
    <row r="19" spans="1:4" ht="15.75" customHeight="1">
      <c r="A19" s="7" t="s">
        <v>27</v>
      </c>
      <c r="B19" s="143"/>
      <c r="C19" s="187"/>
      <c r="D19" s="188"/>
    </row>
    <row r="20" spans="1:4" ht="15.75" customHeight="1">
      <c r="A20" s="20"/>
      <c r="B20" s="242"/>
      <c r="C20" s="189"/>
      <c r="D20" s="190"/>
    </row>
    <row r="21" spans="1:4" ht="15.75" customHeight="1">
      <c r="A21" s="6" t="s">
        <v>6</v>
      </c>
      <c r="B21" s="344">
        <f>SUM(B23:B28)</f>
        <v>62099.979999999996</v>
      </c>
      <c r="C21" s="339">
        <f>SUM(C23:C28)</f>
        <v>0</v>
      </c>
      <c r="D21" s="339">
        <f>SUM(D23:D28)</f>
        <v>27</v>
      </c>
    </row>
    <row r="22" spans="1:4" s="108" customFormat="1" ht="15.75" customHeight="1">
      <c r="A22" s="117" t="s">
        <v>130</v>
      </c>
      <c r="B22" s="286"/>
      <c r="C22" s="189"/>
      <c r="D22" s="340"/>
    </row>
    <row r="23" spans="1:4" ht="15.75" customHeight="1">
      <c r="A23" s="7" t="s">
        <v>165</v>
      </c>
      <c r="B23" s="345">
        <v>11111</v>
      </c>
      <c r="C23" s="341"/>
      <c r="D23" s="341">
        <v>4</v>
      </c>
    </row>
    <row r="24" spans="1:4" ht="15.75" customHeight="1">
      <c r="A24" s="7" t="s">
        <v>166</v>
      </c>
      <c r="B24" s="346">
        <v>11111</v>
      </c>
      <c r="C24" s="342"/>
      <c r="D24" s="342">
        <v>5</v>
      </c>
    </row>
    <row r="25" spans="1:4" s="108" customFormat="1" ht="15.75" customHeight="1">
      <c r="A25" s="107" t="s">
        <v>140</v>
      </c>
      <c r="B25" s="347"/>
      <c r="C25" s="343"/>
      <c r="D25" s="343"/>
    </row>
    <row r="26" spans="1:4" ht="15.75" customHeight="1">
      <c r="A26" s="7" t="s">
        <v>120</v>
      </c>
      <c r="B26" s="345">
        <v>14360</v>
      </c>
      <c r="C26" s="341"/>
      <c r="D26" s="341">
        <v>10</v>
      </c>
    </row>
    <row r="27" spans="1:4" s="108" customFormat="1" ht="15.75" customHeight="1">
      <c r="A27" s="109" t="s">
        <v>123</v>
      </c>
      <c r="B27" s="295"/>
      <c r="C27" s="343"/>
      <c r="D27" s="343"/>
    </row>
    <row r="28" spans="1:4" ht="15.75" customHeight="1">
      <c r="A28" s="20" t="s">
        <v>165</v>
      </c>
      <c r="B28" s="143">
        <v>25517.98</v>
      </c>
      <c r="C28" s="187"/>
      <c r="D28" s="187">
        <v>8</v>
      </c>
    </row>
    <row r="29" spans="1:4" s="108" customFormat="1" ht="15.75" customHeight="1">
      <c r="A29" s="20"/>
      <c r="B29" s="242"/>
      <c r="C29" s="189"/>
      <c r="D29" s="190"/>
    </row>
    <row r="30" spans="1:4" ht="15.75" customHeight="1">
      <c r="A30" s="18" t="s">
        <v>40</v>
      </c>
      <c r="B30" s="137"/>
      <c r="C30" s="185"/>
      <c r="D30" s="186"/>
    </row>
    <row r="31" spans="1:4" ht="15.75" customHeight="1">
      <c r="A31" s="6" t="s">
        <v>32</v>
      </c>
      <c r="B31" s="275">
        <f>B32+B33+B34</f>
        <v>0</v>
      </c>
      <c r="C31" s="192">
        <f>C32+C33+C34</f>
        <v>0</v>
      </c>
      <c r="D31" s="193">
        <f>D32+D33+D34</f>
        <v>0</v>
      </c>
    </row>
    <row r="32" spans="1:4" ht="15.75" customHeight="1">
      <c r="A32" s="7" t="s">
        <v>30</v>
      </c>
      <c r="B32" s="143"/>
      <c r="C32" s="187"/>
      <c r="D32" s="188"/>
    </row>
    <row r="33" spans="1:4" ht="15.75" customHeight="1">
      <c r="A33" s="7" t="s">
        <v>30</v>
      </c>
      <c r="B33" s="143"/>
      <c r="C33" s="187"/>
      <c r="D33" s="188"/>
    </row>
    <row r="34" spans="1:4" ht="15.75" customHeight="1">
      <c r="A34" s="7" t="s">
        <v>30</v>
      </c>
      <c r="B34" s="143"/>
      <c r="C34" s="187"/>
      <c r="D34" s="188"/>
    </row>
    <row r="35" spans="1:4" ht="15.75" customHeight="1">
      <c r="A35" s="15" t="s">
        <v>34</v>
      </c>
      <c r="B35" s="143"/>
      <c r="C35" s="187"/>
      <c r="D35" s="188"/>
    </row>
    <row r="36" spans="1:5" ht="15.75" customHeight="1">
      <c r="A36" s="22"/>
      <c r="B36" s="242"/>
      <c r="C36" s="189"/>
      <c r="D36" s="190"/>
      <c r="E36" s="17"/>
    </row>
    <row r="37" spans="1:4" ht="15.75" customHeight="1">
      <c r="A37" s="4" t="s">
        <v>11</v>
      </c>
      <c r="B37" s="137"/>
      <c r="C37" s="185"/>
      <c r="D37" s="186"/>
    </row>
    <row r="38" spans="1:4" ht="15.75" customHeight="1">
      <c r="A38" s="4" t="s">
        <v>29</v>
      </c>
      <c r="B38" s="137"/>
      <c r="C38" s="185"/>
      <c r="D38" s="186"/>
    </row>
    <row r="39" spans="1:4" ht="15.75" customHeight="1">
      <c r="A39" s="6" t="s">
        <v>200</v>
      </c>
      <c r="B39" s="137">
        <f>B40+B41+B42</f>
        <v>128462</v>
      </c>
      <c r="C39" s="185">
        <f>C40+C41+C42</f>
        <v>1.45</v>
      </c>
      <c r="D39" s="186">
        <v>8738</v>
      </c>
    </row>
    <row r="40" spans="1:4" ht="15.75" customHeight="1">
      <c r="A40" s="7" t="s">
        <v>104</v>
      </c>
      <c r="B40" s="143">
        <v>128462</v>
      </c>
      <c r="C40" s="187">
        <v>1.45</v>
      </c>
      <c r="D40" s="188"/>
    </row>
    <row r="41" spans="1:4" ht="15.75" customHeight="1">
      <c r="A41" s="7" t="s">
        <v>26</v>
      </c>
      <c r="B41" s="143"/>
      <c r="C41" s="187"/>
      <c r="D41" s="188"/>
    </row>
    <row r="42" spans="1:4" ht="15.75" customHeight="1">
      <c r="A42" s="7" t="s">
        <v>27</v>
      </c>
      <c r="B42" s="143"/>
      <c r="C42" s="187"/>
      <c r="D42" s="188"/>
    </row>
    <row r="43" spans="1:4" ht="15.75" customHeight="1">
      <c r="A43" s="20"/>
      <c r="B43" s="242"/>
      <c r="C43" s="189"/>
      <c r="D43" s="190"/>
    </row>
    <row r="44" spans="1:4" ht="15.75" customHeight="1">
      <c r="A44" s="6" t="s">
        <v>38</v>
      </c>
      <c r="B44" s="137">
        <f>B45+B46+B47</f>
        <v>392943</v>
      </c>
      <c r="C44" s="185">
        <f>C45+C46+C47</f>
        <v>4.42</v>
      </c>
      <c r="D44" s="186">
        <f>D45+D46+D47</f>
        <v>0</v>
      </c>
    </row>
    <row r="45" spans="1:4" ht="15.75" customHeight="1">
      <c r="A45" s="7" t="s">
        <v>104</v>
      </c>
      <c r="B45" s="143">
        <v>392943</v>
      </c>
      <c r="C45" s="187">
        <v>4.42</v>
      </c>
      <c r="D45" s="188"/>
    </row>
    <row r="46" spans="1:4" ht="15.75" customHeight="1">
      <c r="A46" s="7" t="s">
        <v>26</v>
      </c>
      <c r="B46" s="143"/>
      <c r="C46" s="187"/>
      <c r="D46" s="188"/>
    </row>
    <row r="47" spans="1:4" ht="15.75" customHeight="1">
      <c r="A47" s="7" t="s">
        <v>27</v>
      </c>
      <c r="B47" s="143"/>
      <c r="C47" s="187"/>
      <c r="D47" s="188"/>
    </row>
    <row r="48" spans="1:4" ht="15.75" customHeight="1">
      <c r="A48" s="20"/>
      <c r="B48" s="276"/>
      <c r="C48" s="194"/>
      <c r="D48" s="195"/>
    </row>
    <row r="49" spans="1:4" ht="15.75" customHeight="1">
      <c r="A49" s="6" t="s">
        <v>7</v>
      </c>
      <c r="B49" s="137">
        <f>B50+B51+B52</f>
        <v>0</v>
      </c>
      <c r="C49" s="185">
        <f>C50+C51+C52</f>
        <v>0.5</v>
      </c>
      <c r="D49" s="186">
        <f>D50+D51+D52</f>
        <v>0</v>
      </c>
    </row>
    <row r="50" spans="1:4" ht="15.75" customHeight="1">
      <c r="A50" s="7" t="s">
        <v>104</v>
      </c>
      <c r="B50" s="143"/>
      <c r="C50" s="187">
        <v>0.5</v>
      </c>
      <c r="D50" s="188"/>
    </row>
    <row r="51" spans="1:4" ht="15.75" customHeight="1">
      <c r="A51" s="7" t="s">
        <v>26</v>
      </c>
      <c r="B51" s="143"/>
      <c r="C51" s="187"/>
      <c r="D51" s="188"/>
    </row>
    <row r="52" spans="1:4" ht="15.75" customHeight="1">
      <c r="A52" s="7" t="s">
        <v>27</v>
      </c>
      <c r="B52" s="143"/>
      <c r="C52" s="187"/>
      <c r="D52" s="188"/>
    </row>
    <row r="53" spans="1:4" ht="15.75" customHeight="1">
      <c r="A53" s="20"/>
      <c r="B53" s="242"/>
      <c r="C53" s="189"/>
      <c r="D53" s="190"/>
    </row>
    <row r="54" spans="1:4" ht="15.75" customHeight="1">
      <c r="A54" s="6" t="s">
        <v>8</v>
      </c>
      <c r="B54" s="137">
        <f>B55+B56+B57</f>
        <v>0</v>
      </c>
      <c r="C54" s="185">
        <f>C55+C56+C57</f>
        <v>0</v>
      </c>
      <c r="D54" s="186">
        <f>D55+D56+D57</f>
        <v>0</v>
      </c>
    </row>
    <row r="55" spans="1:4" ht="15.75" customHeight="1">
      <c r="A55" s="7" t="s">
        <v>25</v>
      </c>
      <c r="B55" s="143"/>
      <c r="C55" s="187"/>
      <c r="D55" s="188"/>
    </row>
    <row r="56" spans="1:4" ht="15.75" customHeight="1">
      <c r="A56" s="7" t="s">
        <v>26</v>
      </c>
      <c r="B56" s="143"/>
      <c r="C56" s="187"/>
      <c r="D56" s="188"/>
    </row>
    <row r="57" spans="1:4" ht="15.75" customHeight="1">
      <c r="A57" s="7" t="s">
        <v>27</v>
      </c>
      <c r="B57" s="143"/>
      <c r="C57" s="187"/>
      <c r="D57" s="188"/>
    </row>
    <row r="58" spans="1:4" ht="15.75" customHeight="1">
      <c r="A58" s="21"/>
      <c r="B58" s="276"/>
      <c r="C58" s="194"/>
      <c r="D58" s="195"/>
    </row>
    <row r="59" spans="1:4" ht="15.75" customHeight="1">
      <c r="A59" s="16" t="s">
        <v>39</v>
      </c>
      <c r="B59" s="137"/>
      <c r="C59" s="185"/>
      <c r="D59" s="186"/>
    </row>
    <row r="60" spans="1:4" ht="15.75" customHeight="1">
      <c r="A60" s="398" t="s">
        <v>41</v>
      </c>
      <c r="B60" s="137" t="s">
        <v>111</v>
      </c>
      <c r="C60" s="185" t="s">
        <v>111</v>
      </c>
      <c r="D60" s="186">
        <f>D61+D62+D63</f>
        <v>0</v>
      </c>
    </row>
    <row r="61" spans="1:4" ht="15.75" customHeight="1">
      <c r="A61" s="7"/>
      <c r="B61" s="143"/>
      <c r="C61" s="187"/>
      <c r="D61" s="188"/>
    </row>
    <row r="62" spans="1:4" ht="15.75" customHeight="1">
      <c r="A62" s="7" t="s">
        <v>233</v>
      </c>
      <c r="B62" s="143">
        <v>169948</v>
      </c>
      <c r="C62" s="187">
        <v>1.91</v>
      </c>
      <c r="D62" s="188"/>
    </row>
    <row r="63" spans="1:4" ht="15.75" customHeight="1">
      <c r="A63" s="7"/>
      <c r="B63" s="143"/>
      <c r="C63" s="187"/>
      <c r="D63" s="188"/>
    </row>
    <row r="64" spans="1:4" ht="15.75" customHeight="1">
      <c r="A64" s="15" t="s">
        <v>42</v>
      </c>
      <c r="B64" s="143"/>
      <c r="C64" s="187"/>
      <c r="D64" s="188"/>
    </row>
    <row r="65" spans="2:4" ht="15.75" customHeight="1">
      <c r="B65" s="277"/>
      <c r="C65" s="196"/>
      <c r="D65" s="197"/>
    </row>
    <row r="66" spans="1:4" ht="15.75" customHeight="1">
      <c r="A66" s="4" t="s">
        <v>12</v>
      </c>
      <c r="B66" s="137"/>
      <c r="C66" s="185"/>
      <c r="D66" s="186"/>
    </row>
    <row r="67" spans="1:4" ht="15.75" customHeight="1">
      <c r="A67" s="6" t="s">
        <v>15</v>
      </c>
      <c r="B67" s="137">
        <f>B68+B69+B70</f>
        <v>0</v>
      </c>
      <c r="C67" s="185">
        <f>C68+C69+C70</f>
        <v>0</v>
      </c>
      <c r="D67" s="186">
        <f>D68+D69+D70</f>
        <v>0</v>
      </c>
    </row>
    <row r="68" spans="1:4" ht="15.75" customHeight="1">
      <c r="A68" s="7" t="s">
        <v>111</v>
      </c>
      <c r="B68" s="143"/>
      <c r="C68" s="187"/>
      <c r="D68" s="188"/>
    </row>
    <row r="69" spans="1:4" ht="15.75" customHeight="1">
      <c r="A69" s="7" t="s">
        <v>26</v>
      </c>
      <c r="B69" s="143"/>
      <c r="C69" s="187"/>
      <c r="D69" s="188"/>
    </row>
    <row r="70" spans="1:4" ht="15.75" customHeight="1">
      <c r="A70" s="7" t="s">
        <v>27</v>
      </c>
      <c r="B70" s="143"/>
      <c r="C70" s="187"/>
      <c r="D70" s="188"/>
    </row>
    <row r="71" spans="1:4" ht="15.75" customHeight="1">
      <c r="A71" s="20"/>
      <c r="B71" s="242"/>
      <c r="C71" s="189"/>
      <c r="D71" s="190"/>
    </row>
    <row r="72" spans="1:4" ht="15.75" customHeight="1">
      <c r="A72" s="6" t="s">
        <v>14</v>
      </c>
      <c r="B72" s="137">
        <f>B73+B74+B75</f>
        <v>0</v>
      </c>
      <c r="C72" s="185">
        <f>C73+C74+C75</f>
        <v>0</v>
      </c>
      <c r="D72" s="186">
        <f>D73+D74+D75</f>
        <v>0</v>
      </c>
    </row>
    <row r="73" spans="1:4" ht="15.75" customHeight="1">
      <c r="A73" s="7" t="s">
        <v>25</v>
      </c>
      <c r="B73" s="143"/>
      <c r="C73" s="187"/>
      <c r="D73" s="188"/>
    </row>
    <row r="74" spans="1:4" ht="15.75" customHeight="1">
      <c r="A74" s="7" t="s">
        <v>26</v>
      </c>
      <c r="B74" s="143"/>
      <c r="C74" s="187"/>
      <c r="D74" s="188"/>
    </row>
    <row r="75" spans="1:4" ht="15.75" customHeight="1">
      <c r="A75" s="7" t="s">
        <v>27</v>
      </c>
      <c r="B75" s="143"/>
      <c r="C75" s="187"/>
      <c r="D75" s="188"/>
    </row>
    <row r="76" spans="1:4" ht="15.75" customHeight="1">
      <c r="A76" s="20"/>
      <c r="B76" s="242"/>
      <c r="C76" s="189"/>
      <c r="D76" s="190"/>
    </row>
    <row r="77" spans="1:4" ht="15.75" customHeight="1">
      <c r="A77" s="6" t="s">
        <v>9</v>
      </c>
      <c r="B77" s="137">
        <f>B78+B79+B80</f>
        <v>95009</v>
      </c>
      <c r="C77" s="185">
        <f>C78+C79+C80</f>
        <v>0.32999999999999996</v>
      </c>
      <c r="D77" s="186">
        <f>D78+D79+D80</f>
        <v>20</v>
      </c>
    </row>
    <row r="78" spans="1:4" ht="15.75" customHeight="1">
      <c r="A78" s="7" t="s">
        <v>195</v>
      </c>
      <c r="B78" s="143">
        <v>43944</v>
      </c>
      <c r="C78" s="187">
        <v>0.15</v>
      </c>
      <c r="D78" s="188">
        <v>9</v>
      </c>
    </row>
    <row r="79" spans="1:4" ht="15.75" customHeight="1">
      <c r="A79" s="7" t="s">
        <v>196</v>
      </c>
      <c r="B79" s="143">
        <v>51065</v>
      </c>
      <c r="C79" s="187">
        <v>0.18</v>
      </c>
      <c r="D79" s="188">
        <v>11</v>
      </c>
    </row>
    <row r="80" spans="1:4" ht="15.75" customHeight="1">
      <c r="A80" s="7" t="s">
        <v>197</v>
      </c>
      <c r="B80" s="143">
        <v>0</v>
      </c>
      <c r="C80" s="187">
        <v>0</v>
      </c>
      <c r="D80" s="188">
        <v>0</v>
      </c>
    </row>
    <row r="81" spans="1:4" ht="15.75" customHeight="1">
      <c r="A81" s="20"/>
      <c r="B81" s="242"/>
      <c r="C81" s="189"/>
      <c r="D81" s="190"/>
    </row>
    <row r="82" spans="1:4" ht="15.75" customHeight="1">
      <c r="A82" s="6" t="s">
        <v>16</v>
      </c>
      <c r="B82" s="137">
        <f>B83+B84+B85</f>
        <v>142288</v>
      </c>
      <c r="C82" s="185">
        <f>C83+C84+C85</f>
        <v>2.93</v>
      </c>
      <c r="D82" s="186">
        <f>D83+D84+D85</f>
        <v>3228</v>
      </c>
    </row>
    <row r="83" spans="1:4" ht="15.75" customHeight="1">
      <c r="A83" s="7" t="s">
        <v>25</v>
      </c>
      <c r="B83" s="241">
        <v>142288</v>
      </c>
      <c r="C83" s="198">
        <v>2.93</v>
      </c>
      <c r="D83" s="199">
        <v>3228</v>
      </c>
    </row>
    <row r="84" spans="1:4" ht="15.75" customHeight="1">
      <c r="A84" s="7" t="s">
        <v>26</v>
      </c>
      <c r="B84" s="143"/>
      <c r="C84" s="187"/>
      <c r="D84" s="188"/>
    </row>
    <row r="85" spans="1:4" ht="15.75" customHeight="1">
      <c r="A85" s="7" t="s">
        <v>27</v>
      </c>
      <c r="B85" s="143"/>
      <c r="C85" s="187"/>
      <c r="D85" s="188"/>
    </row>
    <row r="86" spans="1:4" ht="15">
      <c r="A86" s="20"/>
      <c r="B86" s="242"/>
      <c r="C86" s="189"/>
      <c r="D86" s="190"/>
    </row>
    <row r="87" spans="1:4" ht="15">
      <c r="A87" s="6" t="s">
        <v>20</v>
      </c>
      <c r="B87" s="137">
        <f>B88+B89+B90</f>
        <v>25610</v>
      </c>
      <c r="C87" s="185">
        <f>C88+C89+C90</f>
        <v>0.3</v>
      </c>
      <c r="D87" s="186">
        <f>D88+D89+D90</f>
        <v>676</v>
      </c>
    </row>
    <row r="88" spans="1:4" ht="15">
      <c r="A88" s="7" t="s">
        <v>25</v>
      </c>
      <c r="B88" s="241">
        <v>25610</v>
      </c>
      <c r="C88" s="198">
        <v>0.3</v>
      </c>
      <c r="D88" s="199">
        <v>676</v>
      </c>
    </row>
    <row r="89" spans="1:4" ht="15">
      <c r="A89" s="7" t="s">
        <v>26</v>
      </c>
      <c r="B89" s="143"/>
      <c r="C89" s="187"/>
      <c r="D89" s="188"/>
    </row>
    <row r="90" spans="1:4" ht="15.75" customHeight="1">
      <c r="A90" s="7" t="s">
        <v>27</v>
      </c>
      <c r="B90" s="143"/>
      <c r="C90" s="187"/>
      <c r="D90" s="188"/>
    </row>
    <row r="91" spans="1:4" ht="15.75" customHeight="1">
      <c r="A91" s="21"/>
      <c r="B91" s="276"/>
      <c r="C91" s="194"/>
      <c r="D91" s="195"/>
    </row>
    <row r="92" spans="1:4" ht="15.75" customHeight="1">
      <c r="A92" s="16" t="s">
        <v>39</v>
      </c>
      <c r="B92" s="275">
        <f>B93+B94</f>
        <v>0</v>
      </c>
      <c r="C92" s="192">
        <f>C93+C94</f>
        <v>0</v>
      </c>
      <c r="D92" s="193">
        <f>D93+D94</f>
        <v>0</v>
      </c>
    </row>
    <row r="93" spans="1:4" ht="15.75" customHeight="1">
      <c r="A93" s="23" t="s">
        <v>43</v>
      </c>
      <c r="B93" s="143"/>
      <c r="C93" s="187"/>
      <c r="D93" s="188"/>
    </row>
    <row r="94" spans="1:4" ht="15.75" customHeight="1">
      <c r="A94" s="19" t="s">
        <v>31</v>
      </c>
      <c r="B94" s="143"/>
      <c r="C94" s="187"/>
      <c r="D94" s="188"/>
    </row>
    <row r="95" spans="1:4" ht="15.75" customHeight="1">
      <c r="A95" s="25"/>
      <c r="B95" s="279"/>
      <c r="C95" s="271"/>
      <c r="D95" s="272"/>
    </row>
    <row r="96" spans="1:4" ht="15">
      <c r="A96" s="37" t="s">
        <v>46</v>
      </c>
      <c r="B96" s="56" t="s">
        <v>0</v>
      </c>
      <c r="C96" s="1" t="s">
        <v>1</v>
      </c>
      <c r="D96" s="70" t="s">
        <v>2</v>
      </c>
    </row>
    <row r="97" spans="1:4" ht="15">
      <c r="A97" s="35"/>
      <c r="B97" s="53"/>
      <c r="C97" s="13"/>
      <c r="D97" s="39"/>
    </row>
    <row r="98" spans="1:4" ht="15">
      <c r="A98" s="35"/>
      <c r="B98" s="53"/>
      <c r="C98" s="13"/>
      <c r="D98" s="39"/>
    </row>
    <row r="99" spans="1:4" ht="15">
      <c r="A99" s="35"/>
      <c r="B99" s="53"/>
      <c r="C99" s="13"/>
      <c r="D99" s="39"/>
    </row>
    <row r="100" spans="1:4" ht="15">
      <c r="A100" s="35"/>
      <c r="B100" s="53"/>
      <c r="C100" s="13"/>
      <c r="D100" s="39"/>
    </row>
    <row r="101" spans="1:4" ht="15">
      <c r="A101" s="35"/>
      <c r="B101" s="53"/>
      <c r="C101" s="13"/>
      <c r="D101" s="39"/>
    </row>
    <row r="102" spans="1:4" ht="15">
      <c r="A102" s="35"/>
      <c r="B102" s="53"/>
      <c r="C102" s="13"/>
      <c r="D102" s="39"/>
    </row>
    <row r="103" spans="1:4" ht="15">
      <c r="A103" s="35"/>
      <c r="B103" s="53"/>
      <c r="C103" s="13"/>
      <c r="D103" s="39"/>
    </row>
    <row r="104" spans="1:4" ht="15">
      <c r="A104" s="35"/>
      <c r="B104" s="53"/>
      <c r="C104" s="13"/>
      <c r="D104" s="39"/>
    </row>
    <row r="105" spans="1:4" ht="15">
      <c r="A105" s="35"/>
      <c r="B105" s="53"/>
      <c r="C105" s="13"/>
      <c r="D105" s="39"/>
    </row>
    <row r="106" spans="1:4" ht="15">
      <c r="A106" s="35"/>
      <c r="B106" s="53"/>
      <c r="C106" s="13"/>
      <c r="D106" s="39"/>
    </row>
    <row r="107" spans="1:4" ht="15">
      <c r="A107" s="35"/>
      <c r="B107" s="53"/>
      <c r="C107" s="13"/>
      <c r="D107" s="39"/>
    </row>
    <row r="108" spans="1:4" ht="15">
      <c r="A108" s="35"/>
      <c r="B108" s="53"/>
      <c r="C108" s="13"/>
      <c r="D108" s="39"/>
    </row>
    <row r="109" spans="1:4" ht="15">
      <c r="A109" s="35"/>
      <c r="B109" s="53"/>
      <c r="C109" s="13"/>
      <c r="D109" s="39"/>
    </row>
    <row r="110" spans="1:4" ht="15">
      <c r="A110" s="35"/>
      <c r="B110" s="53"/>
      <c r="C110" s="13"/>
      <c r="D110" s="39"/>
    </row>
    <row r="111" spans="1:4" ht="15">
      <c r="A111" s="35"/>
      <c r="B111" s="53"/>
      <c r="C111" s="13"/>
      <c r="D111" s="39"/>
    </row>
    <row r="112" spans="1:4" ht="15">
      <c r="A112" s="24" t="s">
        <v>47</v>
      </c>
      <c r="B112" s="135">
        <f>B97+B98+B99+B100+B101+B102+B103+B104+B105+B106+B107+B108+B109+B110+B111</f>
        <v>0</v>
      </c>
      <c r="C112" s="249">
        <f>C97+C98+C99+C100+C101+C102+C103+C104+C105+C106+C107+C108+C109+C110+C111</f>
        <v>0</v>
      </c>
      <c r="D112" s="249">
        <f>D97+D98+D99+D100+D101+D102+D103+D104+D105+D106+D107+D108+D109+D110+D111</f>
        <v>0</v>
      </c>
    </row>
    <row r="113" spans="1:4" ht="15">
      <c r="A113" s="40" t="s">
        <v>48</v>
      </c>
      <c r="B113" s="263">
        <f>B6+B16+B21+B31+B39+B44+B49+B54+B67+B72+B77+B82+B87+B92+B112</f>
        <v>1355841.3900000001</v>
      </c>
      <c r="C113" s="290">
        <f>C6+C16+C21+C31+C39+C44+C49+C54+C67+C72+C77+C82+C87+C92+C112</f>
        <v>13.63</v>
      </c>
      <c r="D113" s="265">
        <f>D6+D16+D21+D31+D39+D44+D49+D54+D60+D67+D72+D77+D82+D87+D92+D112</f>
        <v>17181</v>
      </c>
    </row>
    <row r="114" spans="1:4" ht="15">
      <c r="A114" s="27" t="s">
        <v>24</v>
      </c>
      <c r="B114" s="77"/>
      <c r="C114" s="28"/>
      <c r="D114" s="84"/>
    </row>
    <row r="115" spans="1:4" ht="15">
      <c r="A115" s="29"/>
      <c r="B115" s="78"/>
      <c r="C115" s="11"/>
      <c r="D115" s="85"/>
    </row>
    <row r="116" spans="1:4" ht="15">
      <c r="A116" s="29"/>
      <c r="B116" s="78"/>
      <c r="C116" s="11"/>
      <c r="D116" s="85"/>
    </row>
    <row r="117" spans="1:4" ht="15">
      <c r="A117" s="29"/>
      <c r="B117" s="78"/>
      <c r="C117" s="11"/>
      <c r="D117" s="85"/>
    </row>
    <row r="118" spans="1:4" ht="15">
      <c r="A118" s="29"/>
      <c r="B118" s="78"/>
      <c r="C118" s="11"/>
      <c r="D118" s="85"/>
    </row>
    <row r="119" spans="1:4" ht="15">
      <c r="A119" s="29"/>
      <c r="B119" s="78"/>
      <c r="C119" s="11"/>
      <c r="D119" s="85"/>
    </row>
    <row r="120" spans="1:4" ht="15">
      <c r="A120" s="31"/>
      <c r="B120" s="79"/>
      <c r="C120" s="32"/>
      <c r="D120" s="86"/>
    </row>
  </sheetData>
  <sheetProtection/>
  <printOptions/>
  <pageMargins left="0.4583333333333333" right="0.25" top="0.5104166666666666" bottom="0.25" header="0.05" footer="0.05"/>
  <pageSetup horizontalDpi="600" verticalDpi="600" orientation="portrait" r:id="rId1"/>
  <headerFooter>
    <oddHeader>&amp;C&amp;"-,Bold"&amp;12Region 13
&amp;KFF0000DRAFT ONLY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2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140625" style="0" customWidth="1"/>
    <col min="2" max="2" width="16.57421875" style="60" customWidth="1"/>
    <col min="3" max="3" width="18.57421875" style="0" customWidth="1"/>
    <col min="4" max="4" width="17.140625" style="54" customWidth="1"/>
    <col min="5" max="5" width="17.57421875" style="0" customWidth="1"/>
    <col min="6" max="9" width="8.8515625" style="0" customWidth="1"/>
  </cols>
  <sheetData>
    <row r="1" spans="1:4" ht="15">
      <c r="A1" s="12"/>
      <c r="B1" s="76" t="s">
        <v>21</v>
      </c>
      <c r="C1" s="11"/>
      <c r="D1" s="83"/>
    </row>
    <row r="2" spans="1:4" ht="15">
      <c r="A2" s="12"/>
      <c r="B2" s="76" t="s">
        <v>22</v>
      </c>
      <c r="C2" s="11"/>
      <c r="D2" s="83"/>
    </row>
    <row r="3" spans="1:4" ht="15">
      <c r="A3" s="12"/>
      <c r="B3" s="76" t="s">
        <v>23</v>
      </c>
      <c r="C3" s="11"/>
      <c r="D3" s="83"/>
    </row>
    <row r="4" spans="1:4" ht="15">
      <c r="A4" s="3" t="s">
        <v>17</v>
      </c>
      <c r="B4" s="56" t="s">
        <v>0</v>
      </c>
      <c r="C4" s="1" t="s">
        <v>1</v>
      </c>
      <c r="D4" s="70" t="s">
        <v>2</v>
      </c>
    </row>
    <row r="5" spans="1:4" ht="15.75" customHeight="1">
      <c r="A5" s="4" t="s">
        <v>10</v>
      </c>
      <c r="B5" s="58"/>
      <c r="C5" s="5"/>
      <c r="D5" s="42"/>
    </row>
    <row r="6" spans="1:4" ht="15.75" customHeight="1">
      <c r="A6" s="14" t="s">
        <v>4</v>
      </c>
      <c r="B6" s="137">
        <f>SUM(B7:B15)</f>
        <v>500586.13</v>
      </c>
      <c r="C6" s="246">
        <f>SUM(C7:C15)</f>
        <v>4.999999999999999</v>
      </c>
      <c r="D6" s="247">
        <f>SUM(D7:D15)</f>
        <v>4310</v>
      </c>
    </row>
    <row r="7" spans="1:4" ht="15.75" customHeight="1">
      <c r="A7" s="7" t="s">
        <v>192</v>
      </c>
      <c r="B7" s="143">
        <v>329948</v>
      </c>
      <c r="C7" s="248">
        <v>3.8</v>
      </c>
      <c r="D7" s="249">
        <v>2822</v>
      </c>
    </row>
    <row r="8" spans="1:4" ht="15.75" customHeight="1">
      <c r="A8" s="7" t="s">
        <v>193</v>
      </c>
      <c r="B8" s="143">
        <v>52097</v>
      </c>
      <c r="C8" s="248">
        <v>0.6</v>
      </c>
      <c r="D8" s="249">
        <v>851</v>
      </c>
    </row>
    <row r="9" spans="1:4" ht="15.75" customHeight="1">
      <c r="A9" s="7" t="s">
        <v>194</v>
      </c>
      <c r="B9" s="143">
        <v>52097</v>
      </c>
      <c r="C9" s="248">
        <v>0.6</v>
      </c>
      <c r="D9" s="249">
        <v>637</v>
      </c>
    </row>
    <row r="10" spans="1:4" s="120" customFormat="1" ht="15.75" customHeight="1">
      <c r="A10" s="49" t="s">
        <v>209</v>
      </c>
      <c r="B10" s="143"/>
      <c r="C10" s="248"/>
      <c r="D10" s="249"/>
    </row>
    <row r="11" spans="1:4" s="120" customFormat="1" ht="15.75" customHeight="1">
      <c r="A11" s="49" t="s">
        <v>209</v>
      </c>
      <c r="B11" s="143"/>
      <c r="C11" s="248"/>
      <c r="D11" s="249"/>
    </row>
    <row r="12" spans="1:4" s="120" customFormat="1" ht="15.75" customHeight="1">
      <c r="A12" s="49" t="s">
        <v>111</v>
      </c>
      <c r="B12" s="143"/>
      <c r="C12" s="248"/>
      <c r="D12" s="249"/>
    </row>
    <row r="13" spans="1:4" s="120" customFormat="1" ht="15.75" customHeight="1">
      <c r="A13" s="49" t="s">
        <v>111</v>
      </c>
      <c r="B13" s="143"/>
      <c r="C13" s="248"/>
      <c r="D13" s="249"/>
    </row>
    <row r="14" spans="1:4" s="120" customFormat="1" ht="15.75" customHeight="1">
      <c r="A14" s="49" t="s">
        <v>203</v>
      </c>
      <c r="B14" s="143"/>
      <c r="C14" s="248"/>
      <c r="D14" s="249"/>
    </row>
    <row r="15" spans="1:4" s="120" customFormat="1" ht="15.75" customHeight="1">
      <c r="A15" s="49" t="s">
        <v>204</v>
      </c>
      <c r="B15" s="484">
        <v>66444.13</v>
      </c>
      <c r="C15" s="248"/>
      <c r="D15" s="249"/>
    </row>
    <row r="16" spans="1:4" ht="15.75" customHeight="1">
      <c r="A16" s="20"/>
      <c r="B16" s="242"/>
      <c r="C16" s="250"/>
      <c r="D16" s="251"/>
    </row>
    <row r="17" spans="1:4" ht="15.75" customHeight="1">
      <c r="A17" s="6" t="s">
        <v>5</v>
      </c>
      <c r="B17" s="137">
        <f>B18+B19+B20</f>
        <v>284308</v>
      </c>
      <c r="C17" s="246">
        <f>C18+C19+C20</f>
        <v>0</v>
      </c>
      <c r="D17" s="247">
        <f>D18+D19+D20</f>
        <v>897</v>
      </c>
    </row>
    <row r="18" spans="1:4" ht="15.75" customHeight="1">
      <c r="A18" s="7" t="s">
        <v>84</v>
      </c>
      <c r="B18" s="143">
        <v>129781</v>
      </c>
      <c r="C18" s="248"/>
      <c r="D18" s="249">
        <v>373</v>
      </c>
    </row>
    <row r="19" spans="1:4" ht="15.75" customHeight="1">
      <c r="A19" s="7" t="s">
        <v>85</v>
      </c>
      <c r="B19" s="143">
        <v>154527</v>
      </c>
      <c r="C19" s="248"/>
      <c r="D19" s="249">
        <v>524</v>
      </c>
    </row>
    <row r="20" spans="1:4" ht="15.75" customHeight="1">
      <c r="A20" s="7" t="s">
        <v>27</v>
      </c>
      <c r="B20" s="143"/>
      <c r="C20" s="248"/>
      <c r="D20" s="249"/>
    </row>
    <row r="21" spans="1:4" ht="15.75" customHeight="1">
      <c r="A21" s="20"/>
      <c r="B21" s="242"/>
      <c r="C21" s="250"/>
      <c r="D21" s="251"/>
    </row>
    <row r="22" spans="1:4" ht="15.75" customHeight="1">
      <c r="A22" s="6" t="s">
        <v>169</v>
      </c>
      <c r="B22" s="137">
        <f>SUM(B24:B30)</f>
        <v>80538</v>
      </c>
      <c r="C22" s="247">
        <f>SUM(C24:C30)</f>
        <v>0</v>
      </c>
      <c r="D22" s="247">
        <f>SUM(D24:D30)</f>
        <v>49</v>
      </c>
    </row>
    <row r="23" spans="1:4" s="108" customFormat="1" ht="15.75" customHeight="1">
      <c r="A23" s="117" t="s">
        <v>130</v>
      </c>
      <c r="B23" s="137"/>
      <c r="C23" s="246"/>
      <c r="D23" s="247"/>
    </row>
    <row r="24" spans="1:4" s="108" customFormat="1" ht="15.75" customHeight="1">
      <c r="A24" s="7" t="s">
        <v>165</v>
      </c>
      <c r="B24" s="143">
        <v>11111</v>
      </c>
      <c r="C24" s="248"/>
      <c r="D24" s="248">
        <v>4</v>
      </c>
    </row>
    <row r="25" spans="1:4" s="108" customFormat="1" ht="15.75" customHeight="1">
      <c r="A25" s="7" t="s">
        <v>165</v>
      </c>
      <c r="B25" s="143">
        <v>11111</v>
      </c>
      <c r="C25" s="248"/>
      <c r="D25" s="248">
        <v>15</v>
      </c>
    </row>
    <row r="26" spans="1:4" s="108" customFormat="1" ht="15.75" customHeight="1">
      <c r="A26" s="107" t="s">
        <v>140</v>
      </c>
      <c r="B26" s="137"/>
      <c r="C26" s="246"/>
      <c r="D26" s="247"/>
    </row>
    <row r="27" spans="1:4" s="108" customFormat="1" ht="15.75" customHeight="1">
      <c r="A27" s="118" t="s">
        <v>167</v>
      </c>
      <c r="B27" s="143">
        <v>12956</v>
      </c>
      <c r="C27" s="248"/>
      <c r="D27" s="249">
        <v>5</v>
      </c>
    </row>
    <row r="28" spans="1:4" s="108" customFormat="1" ht="15.75" customHeight="1">
      <c r="A28" s="118" t="s">
        <v>168</v>
      </c>
      <c r="B28" s="143">
        <v>15360</v>
      </c>
      <c r="C28" s="248"/>
      <c r="D28" s="249">
        <v>8</v>
      </c>
    </row>
    <row r="29" spans="1:4" ht="15.75" customHeight="1">
      <c r="A29" s="109" t="s">
        <v>123</v>
      </c>
      <c r="B29" s="277"/>
      <c r="C29" s="257"/>
      <c r="D29" s="258"/>
    </row>
    <row r="30" spans="1:4" ht="15.75" customHeight="1">
      <c r="A30" s="112" t="s">
        <v>165</v>
      </c>
      <c r="B30" s="273">
        <v>30000</v>
      </c>
      <c r="C30" s="280"/>
      <c r="D30" s="280">
        <v>17</v>
      </c>
    </row>
    <row r="31" spans="1:4" ht="15.75" customHeight="1">
      <c r="A31" s="20"/>
      <c r="B31" s="242"/>
      <c r="C31" s="250"/>
      <c r="D31" s="251"/>
    </row>
    <row r="32" spans="1:4" ht="15.75" customHeight="1">
      <c r="A32" s="18" t="s">
        <v>40</v>
      </c>
      <c r="B32" s="137"/>
      <c r="C32" s="246"/>
      <c r="D32" s="247"/>
    </row>
    <row r="33" spans="1:4" ht="15.75" customHeight="1">
      <c r="A33" s="6" t="s">
        <v>32</v>
      </c>
      <c r="B33" s="275">
        <f>B34+B35+B36</f>
        <v>0</v>
      </c>
      <c r="C33" s="253">
        <f>C34+C35+C36</f>
        <v>0</v>
      </c>
      <c r="D33" s="254">
        <f>D34+D35+D36</f>
        <v>0</v>
      </c>
    </row>
    <row r="34" spans="1:4" ht="15.75" customHeight="1">
      <c r="A34" s="7" t="s">
        <v>30</v>
      </c>
      <c r="B34" s="143"/>
      <c r="C34" s="248"/>
      <c r="D34" s="249"/>
    </row>
    <row r="35" spans="1:4" ht="15.75" customHeight="1">
      <c r="A35" s="7" t="s">
        <v>30</v>
      </c>
      <c r="B35" s="143"/>
      <c r="C35" s="248"/>
      <c r="D35" s="249"/>
    </row>
    <row r="36" spans="1:4" ht="15.75" customHeight="1">
      <c r="A36" s="7" t="s">
        <v>30</v>
      </c>
      <c r="B36" s="143"/>
      <c r="C36" s="248"/>
      <c r="D36" s="249"/>
    </row>
    <row r="37" spans="1:4" ht="15.75" customHeight="1">
      <c r="A37" s="15" t="s">
        <v>34</v>
      </c>
      <c r="B37" s="143"/>
      <c r="C37" s="248"/>
      <c r="D37" s="249"/>
    </row>
    <row r="38" spans="1:5" ht="15.75" customHeight="1">
      <c r="A38" s="22"/>
      <c r="B38" s="242"/>
      <c r="C38" s="250"/>
      <c r="D38" s="251"/>
      <c r="E38" s="17"/>
    </row>
    <row r="39" spans="1:4" ht="15.75" customHeight="1">
      <c r="A39" s="4" t="s">
        <v>11</v>
      </c>
      <c r="B39" s="137"/>
      <c r="C39" s="246"/>
      <c r="D39" s="247"/>
    </row>
    <row r="40" spans="1:4" ht="15.75" customHeight="1">
      <c r="A40" s="4" t="s">
        <v>29</v>
      </c>
      <c r="B40" s="137"/>
      <c r="C40" s="246"/>
      <c r="D40" s="247"/>
    </row>
    <row r="41" spans="1:4" ht="15.75" customHeight="1">
      <c r="A41" s="6" t="s">
        <v>200</v>
      </c>
      <c r="B41" s="137">
        <f>B42+B43+B44</f>
        <v>172078</v>
      </c>
      <c r="C41" s="246">
        <f>C42+C43+C44</f>
        <v>1.98</v>
      </c>
      <c r="D41" s="247">
        <v>10173</v>
      </c>
    </row>
    <row r="42" spans="1:4" ht="15.75" customHeight="1">
      <c r="A42" s="7" t="s">
        <v>105</v>
      </c>
      <c r="B42" s="143">
        <v>172078</v>
      </c>
      <c r="C42" s="248">
        <v>1.98</v>
      </c>
      <c r="D42" s="249"/>
    </row>
    <row r="43" spans="1:4" ht="15.75" customHeight="1">
      <c r="A43" s="7" t="s">
        <v>26</v>
      </c>
      <c r="B43" s="143"/>
      <c r="C43" s="248"/>
      <c r="D43" s="249"/>
    </row>
    <row r="44" spans="1:4" ht="15.75" customHeight="1">
      <c r="A44" s="7" t="s">
        <v>27</v>
      </c>
      <c r="B44" s="143"/>
      <c r="C44" s="248"/>
      <c r="D44" s="249"/>
    </row>
    <row r="45" spans="1:4" ht="15.75" customHeight="1">
      <c r="A45" s="20"/>
      <c r="B45" s="242"/>
      <c r="C45" s="250"/>
      <c r="D45" s="251"/>
    </row>
    <row r="46" spans="1:4" ht="15.75" customHeight="1">
      <c r="A46" s="6" t="s">
        <v>38</v>
      </c>
      <c r="B46" s="137">
        <f>B47+B48+B49</f>
        <v>526356</v>
      </c>
      <c r="C46" s="246">
        <f>C47+C48+C49</f>
        <v>6.07</v>
      </c>
      <c r="D46" s="247">
        <f>D47+D48+D49</f>
        <v>0</v>
      </c>
    </row>
    <row r="47" spans="1:4" ht="15.75" customHeight="1">
      <c r="A47" s="7" t="s">
        <v>105</v>
      </c>
      <c r="B47" s="143">
        <v>526356</v>
      </c>
      <c r="C47" s="248">
        <v>6.07</v>
      </c>
      <c r="D47" s="249"/>
    </row>
    <row r="48" spans="1:4" ht="15.75" customHeight="1">
      <c r="A48" s="7" t="s">
        <v>26</v>
      </c>
      <c r="B48" s="143"/>
      <c r="C48" s="248"/>
      <c r="D48" s="249"/>
    </row>
    <row r="49" spans="1:4" ht="15.75" customHeight="1">
      <c r="A49" s="7" t="s">
        <v>27</v>
      </c>
      <c r="B49" s="143"/>
      <c r="C49" s="248"/>
      <c r="D49" s="249"/>
    </row>
    <row r="50" spans="1:4" ht="15.75" customHeight="1">
      <c r="A50" s="20"/>
      <c r="B50" s="276"/>
      <c r="C50" s="255"/>
      <c r="D50" s="256"/>
    </row>
    <row r="51" spans="1:4" ht="15.75" customHeight="1">
      <c r="A51" s="6" t="s">
        <v>7</v>
      </c>
      <c r="B51" s="137">
        <f>B52+B53+B54</f>
        <v>0</v>
      </c>
      <c r="C51" s="246">
        <f>C52+C53+C54</f>
        <v>0.5</v>
      </c>
      <c r="D51" s="247">
        <f>D52+D53+D54</f>
        <v>0</v>
      </c>
    </row>
    <row r="52" spans="1:4" ht="15.75" customHeight="1">
      <c r="A52" s="7" t="s">
        <v>105</v>
      </c>
      <c r="B52" s="143"/>
      <c r="C52" s="248">
        <v>0.5</v>
      </c>
      <c r="D52" s="249"/>
    </row>
    <row r="53" spans="1:4" ht="15.75" customHeight="1">
      <c r="A53" s="7" t="s">
        <v>26</v>
      </c>
      <c r="B53" s="143"/>
      <c r="C53" s="248"/>
      <c r="D53" s="249"/>
    </row>
    <row r="54" spans="1:4" ht="15.75" customHeight="1">
      <c r="A54" s="7" t="s">
        <v>27</v>
      </c>
      <c r="B54" s="143"/>
      <c r="C54" s="248"/>
      <c r="D54" s="249"/>
    </row>
    <row r="55" spans="1:4" ht="15.75" customHeight="1">
      <c r="A55" s="20"/>
      <c r="B55" s="242"/>
      <c r="C55" s="250"/>
      <c r="D55" s="251"/>
    </row>
    <row r="56" spans="1:4" ht="15.75" customHeight="1">
      <c r="A56" s="6" t="s">
        <v>8</v>
      </c>
      <c r="B56" s="137">
        <f>B57+B58+B59</f>
        <v>0</v>
      </c>
      <c r="C56" s="246">
        <f>C57+C58+C59</f>
        <v>0</v>
      </c>
      <c r="D56" s="247">
        <f>D57+D58+D59</f>
        <v>0</v>
      </c>
    </row>
    <row r="57" spans="1:4" ht="15.75" customHeight="1">
      <c r="A57" s="7" t="s">
        <v>25</v>
      </c>
      <c r="B57" s="143"/>
      <c r="C57" s="248"/>
      <c r="D57" s="249"/>
    </row>
    <row r="58" spans="1:4" ht="15.75" customHeight="1">
      <c r="A58" s="7" t="s">
        <v>26</v>
      </c>
      <c r="B58" s="143"/>
      <c r="C58" s="248"/>
      <c r="D58" s="249"/>
    </row>
    <row r="59" spans="1:4" ht="15.75" customHeight="1">
      <c r="A59" s="7" t="s">
        <v>27</v>
      </c>
      <c r="B59" s="143"/>
      <c r="C59" s="248"/>
      <c r="D59" s="249"/>
    </row>
    <row r="60" spans="1:4" ht="15.75" customHeight="1">
      <c r="A60" s="21"/>
      <c r="B60" s="276"/>
      <c r="C60" s="255"/>
      <c r="D60" s="256"/>
    </row>
    <row r="61" spans="1:4" ht="15.75" customHeight="1">
      <c r="A61" s="16" t="s">
        <v>39</v>
      </c>
      <c r="B61" s="137"/>
      <c r="C61" s="246"/>
      <c r="D61" s="247"/>
    </row>
    <row r="62" spans="1:4" ht="15.75" customHeight="1">
      <c r="A62" s="398" t="s">
        <v>41</v>
      </c>
      <c r="B62" s="137" t="s">
        <v>111</v>
      </c>
      <c r="C62" s="246" t="s">
        <v>111</v>
      </c>
      <c r="D62" s="247">
        <f>D63+D64+D65</f>
        <v>0</v>
      </c>
    </row>
    <row r="63" spans="1:4" ht="15.75" customHeight="1">
      <c r="A63" s="7"/>
      <c r="B63" s="143"/>
      <c r="C63" s="248"/>
      <c r="D63" s="249"/>
    </row>
    <row r="64" spans="1:4" ht="15.75" customHeight="1">
      <c r="A64" s="7" t="s">
        <v>233</v>
      </c>
      <c r="B64" s="143">
        <v>227649</v>
      </c>
      <c r="C64" s="248">
        <v>2.62</v>
      </c>
      <c r="D64" s="249"/>
    </row>
    <row r="65" spans="1:4" ht="15.75" customHeight="1">
      <c r="A65" s="7"/>
      <c r="B65" s="143"/>
      <c r="C65" s="248"/>
      <c r="D65" s="249"/>
    </row>
    <row r="66" spans="1:4" ht="15.75" customHeight="1">
      <c r="A66" s="15" t="s">
        <v>42</v>
      </c>
      <c r="B66" s="143"/>
      <c r="C66" s="248"/>
      <c r="D66" s="249"/>
    </row>
    <row r="67" spans="2:4" ht="15.75" customHeight="1">
      <c r="B67" s="277"/>
      <c r="C67" s="257"/>
      <c r="D67" s="258"/>
    </row>
    <row r="68" spans="1:4" ht="15.75" customHeight="1">
      <c r="A68" s="4" t="s">
        <v>12</v>
      </c>
      <c r="B68" s="137"/>
      <c r="C68" s="246"/>
      <c r="D68" s="247"/>
    </row>
    <row r="69" spans="1:4" ht="15.75" customHeight="1">
      <c r="A69" s="6" t="s">
        <v>15</v>
      </c>
      <c r="B69" s="137">
        <f>B70+B71+B72</f>
        <v>0</v>
      </c>
      <c r="C69" s="246">
        <f>C70+C71+C72</f>
        <v>0</v>
      </c>
      <c r="D69" s="247">
        <f>D70+D71+D72</f>
        <v>0</v>
      </c>
    </row>
    <row r="70" spans="1:4" ht="15.75" customHeight="1">
      <c r="A70" s="7" t="s">
        <v>111</v>
      </c>
      <c r="B70" s="143"/>
      <c r="C70" s="248"/>
      <c r="D70" s="249"/>
    </row>
    <row r="71" spans="1:4" ht="15.75" customHeight="1">
      <c r="A71" s="7" t="s">
        <v>26</v>
      </c>
      <c r="B71" s="143"/>
      <c r="C71" s="248"/>
      <c r="D71" s="249"/>
    </row>
    <row r="72" spans="1:4" ht="15.75" customHeight="1">
      <c r="A72" s="7" t="s">
        <v>27</v>
      </c>
      <c r="B72" s="143"/>
      <c r="C72" s="248"/>
      <c r="D72" s="249"/>
    </row>
    <row r="73" spans="1:4" ht="15.75" customHeight="1">
      <c r="A73" s="20"/>
      <c r="B73" s="242"/>
      <c r="C73" s="250"/>
      <c r="D73" s="251"/>
    </row>
    <row r="74" spans="1:4" ht="15.75" customHeight="1">
      <c r="A74" s="6" t="s">
        <v>14</v>
      </c>
      <c r="B74" s="137">
        <f>B75+B76+B77</f>
        <v>0</v>
      </c>
      <c r="C74" s="246">
        <f>C75+C76+C77</f>
        <v>0</v>
      </c>
      <c r="D74" s="247">
        <f>D75+D76+D77</f>
        <v>0</v>
      </c>
    </row>
    <row r="75" spans="1:4" ht="15.75" customHeight="1">
      <c r="A75" s="7" t="s">
        <v>25</v>
      </c>
      <c r="B75" s="143"/>
      <c r="C75" s="248"/>
      <c r="D75" s="249"/>
    </row>
    <row r="76" spans="1:4" ht="15.75" customHeight="1">
      <c r="A76" s="7" t="s">
        <v>26</v>
      </c>
      <c r="B76" s="143"/>
      <c r="C76" s="248"/>
      <c r="D76" s="249"/>
    </row>
    <row r="77" spans="1:4" ht="15.75" customHeight="1">
      <c r="A77" s="7" t="s">
        <v>27</v>
      </c>
      <c r="B77" s="143"/>
      <c r="C77" s="248"/>
      <c r="D77" s="249"/>
    </row>
    <row r="78" spans="1:4" ht="15.75" customHeight="1">
      <c r="A78" s="20"/>
      <c r="B78" s="242"/>
      <c r="C78" s="250"/>
      <c r="D78" s="251"/>
    </row>
    <row r="79" spans="1:4" ht="15.75" customHeight="1">
      <c r="A79" s="6" t="s">
        <v>9</v>
      </c>
      <c r="B79" s="137">
        <f>B80+B81+B82</f>
        <v>94893</v>
      </c>
      <c r="C79" s="246">
        <f>C80+C81+C82</f>
        <v>0.33999999999999997</v>
      </c>
      <c r="D79" s="247">
        <f>D80+D81+D82</f>
        <v>21</v>
      </c>
    </row>
    <row r="80" spans="1:4" ht="15.75" customHeight="1">
      <c r="A80" s="7" t="s">
        <v>195</v>
      </c>
      <c r="B80" s="143">
        <v>14648</v>
      </c>
      <c r="C80" s="248">
        <v>0.05</v>
      </c>
      <c r="D80" s="249">
        <v>3</v>
      </c>
    </row>
    <row r="81" spans="1:4" ht="15.75" customHeight="1">
      <c r="A81" s="7" t="s">
        <v>196</v>
      </c>
      <c r="B81" s="143">
        <v>80245</v>
      </c>
      <c r="C81" s="248">
        <v>0.29</v>
      </c>
      <c r="D81" s="249">
        <v>18</v>
      </c>
    </row>
    <row r="82" spans="1:4" ht="15.75" customHeight="1">
      <c r="A82" s="7" t="s">
        <v>197</v>
      </c>
      <c r="B82" s="143">
        <v>0</v>
      </c>
      <c r="C82" s="248">
        <v>0</v>
      </c>
      <c r="D82" s="249">
        <v>0</v>
      </c>
    </row>
    <row r="83" spans="1:4" ht="15.75" customHeight="1">
      <c r="A83" s="20"/>
      <c r="B83" s="242"/>
      <c r="C83" s="250"/>
      <c r="D83" s="251"/>
    </row>
    <row r="84" spans="1:4" ht="15.75" customHeight="1">
      <c r="A84" s="6" t="s">
        <v>16</v>
      </c>
      <c r="B84" s="137">
        <f>B85+B86+B87</f>
        <v>53716</v>
      </c>
      <c r="C84" s="246">
        <f>C85+C86+C87</f>
        <v>5.73</v>
      </c>
      <c r="D84" s="247">
        <f>D85+D86+D87</f>
        <v>1368</v>
      </c>
    </row>
    <row r="85" spans="1:4" ht="15.75" customHeight="1">
      <c r="A85" s="7" t="s">
        <v>25</v>
      </c>
      <c r="B85" s="241">
        <v>53716</v>
      </c>
      <c r="C85" s="259">
        <v>5.73</v>
      </c>
      <c r="D85" s="285">
        <v>1368</v>
      </c>
    </row>
    <row r="86" spans="1:4" ht="15.75" customHeight="1">
      <c r="A86" s="7" t="s">
        <v>26</v>
      </c>
      <c r="B86" s="143"/>
      <c r="C86" s="248"/>
      <c r="D86" s="249"/>
    </row>
    <row r="87" spans="1:4" ht="15.75" customHeight="1">
      <c r="A87" s="7" t="s">
        <v>27</v>
      </c>
      <c r="B87" s="143"/>
      <c r="C87" s="248"/>
      <c r="D87" s="249"/>
    </row>
    <row r="88" spans="1:4" ht="15">
      <c r="A88" s="20"/>
      <c r="B88" s="242"/>
      <c r="C88" s="250"/>
      <c r="D88" s="251"/>
    </row>
    <row r="89" spans="1:4" ht="15">
      <c r="A89" s="6" t="s">
        <v>20</v>
      </c>
      <c r="B89" s="137">
        <f>B90+B91+B92</f>
        <v>32354</v>
      </c>
      <c r="C89" s="246">
        <f>C90+C91+C92</f>
        <v>0.3</v>
      </c>
      <c r="D89" s="247">
        <f>D90+D91+D92</f>
        <v>854</v>
      </c>
    </row>
    <row r="90" spans="1:4" ht="15">
      <c r="A90" s="7" t="s">
        <v>25</v>
      </c>
      <c r="B90" s="241">
        <v>32354</v>
      </c>
      <c r="C90" s="259">
        <v>0.3</v>
      </c>
      <c r="D90" s="285">
        <v>854</v>
      </c>
    </row>
    <row r="91" spans="1:4" ht="15">
      <c r="A91" s="7" t="s">
        <v>26</v>
      </c>
      <c r="B91" s="143"/>
      <c r="C91" s="248"/>
      <c r="D91" s="249"/>
    </row>
    <row r="92" spans="1:4" ht="15.75" customHeight="1">
      <c r="A92" s="7" t="s">
        <v>27</v>
      </c>
      <c r="B92" s="143"/>
      <c r="C92" s="248"/>
      <c r="D92" s="249"/>
    </row>
    <row r="93" spans="1:4" ht="15.75" customHeight="1">
      <c r="A93" s="21"/>
      <c r="B93" s="276"/>
      <c r="C93" s="255"/>
      <c r="D93" s="256"/>
    </row>
    <row r="94" spans="1:4" ht="15.75" customHeight="1">
      <c r="A94" s="16" t="s">
        <v>39</v>
      </c>
      <c r="B94" s="275">
        <f>B95+B96</f>
        <v>0</v>
      </c>
      <c r="C94" s="253">
        <f>C95+C96</f>
        <v>0</v>
      </c>
      <c r="D94" s="254">
        <f>D95+D96</f>
        <v>0</v>
      </c>
    </row>
    <row r="95" spans="1:4" ht="15.75" customHeight="1">
      <c r="A95" s="23" t="s">
        <v>43</v>
      </c>
      <c r="B95" s="143"/>
      <c r="C95" s="248"/>
      <c r="D95" s="249"/>
    </row>
    <row r="96" spans="1:4" ht="15.75" customHeight="1">
      <c r="A96" s="19" t="s">
        <v>31</v>
      </c>
      <c r="B96" s="143"/>
      <c r="C96" s="248"/>
      <c r="D96" s="249"/>
    </row>
    <row r="97" spans="1:4" ht="15.75" customHeight="1">
      <c r="A97" s="25"/>
      <c r="B97" s="323"/>
      <c r="C97" s="26"/>
      <c r="D97" s="69"/>
    </row>
    <row r="98" spans="1:4" ht="15">
      <c r="A98" s="37" t="s">
        <v>46</v>
      </c>
      <c r="B98" s="56" t="s">
        <v>0</v>
      </c>
      <c r="C98" s="1" t="s">
        <v>1</v>
      </c>
      <c r="D98" s="70" t="s">
        <v>2</v>
      </c>
    </row>
    <row r="99" spans="1:4" ht="15">
      <c r="A99" s="35"/>
      <c r="B99" s="59"/>
      <c r="C99" s="13"/>
      <c r="D99" s="39"/>
    </row>
    <row r="100" spans="1:4" ht="15">
      <c r="A100" s="35"/>
      <c r="B100" s="59"/>
      <c r="C100" s="13"/>
      <c r="D100" s="39"/>
    </row>
    <row r="101" spans="1:4" ht="15">
      <c r="A101" s="35"/>
      <c r="B101" s="59"/>
      <c r="C101" s="13"/>
      <c r="D101" s="39"/>
    </row>
    <row r="102" spans="1:4" ht="15">
      <c r="A102" s="35"/>
      <c r="B102" s="59"/>
      <c r="C102" s="13"/>
      <c r="D102" s="39"/>
    </row>
    <row r="103" spans="1:4" ht="15">
      <c r="A103" s="35"/>
      <c r="B103" s="59"/>
      <c r="C103" s="13"/>
      <c r="D103" s="39"/>
    </row>
    <row r="104" spans="1:4" ht="15">
      <c r="A104" s="35"/>
      <c r="B104" s="59"/>
      <c r="C104" s="13"/>
      <c r="D104" s="39"/>
    </row>
    <row r="105" spans="1:4" ht="15">
      <c r="A105" s="35"/>
      <c r="B105" s="59"/>
      <c r="C105" s="13"/>
      <c r="D105" s="39"/>
    </row>
    <row r="106" spans="1:4" ht="15">
      <c r="A106" s="35"/>
      <c r="B106" s="59"/>
      <c r="C106" s="13"/>
      <c r="D106" s="39"/>
    </row>
    <row r="107" spans="1:4" ht="15">
      <c r="A107" s="35"/>
      <c r="B107" s="59"/>
      <c r="C107" s="13"/>
      <c r="D107" s="39"/>
    </row>
    <row r="108" spans="1:4" ht="15">
      <c r="A108" s="35"/>
      <c r="B108" s="59"/>
      <c r="C108" s="13"/>
      <c r="D108" s="39"/>
    </row>
    <row r="109" spans="1:4" ht="15">
      <c r="A109" s="35"/>
      <c r="B109" s="59"/>
      <c r="C109" s="13"/>
      <c r="D109" s="39"/>
    </row>
    <row r="110" spans="1:4" ht="15">
      <c r="A110" s="35"/>
      <c r="B110" s="59"/>
      <c r="C110" s="13"/>
      <c r="D110" s="39"/>
    </row>
    <row r="111" spans="1:4" ht="15">
      <c r="A111" s="35"/>
      <c r="B111" s="59"/>
      <c r="C111" s="13"/>
      <c r="D111" s="39"/>
    </row>
    <row r="112" spans="1:4" ht="15">
      <c r="A112" s="35"/>
      <c r="B112" s="59"/>
      <c r="C112" s="13"/>
      <c r="D112" s="39"/>
    </row>
    <row r="113" spans="1:4" ht="15">
      <c r="A113" s="35"/>
      <c r="B113" s="59"/>
      <c r="C113" s="13"/>
      <c r="D113" s="39"/>
    </row>
    <row r="114" spans="1:4" ht="15">
      <c r="A114" s="24" t="s">
        <v>47</v>
      </c>
      <c r="B114" s="148">
        <f>B99+B100+B101+B102+B103+B104+B105+B106+B107+B108+B109+B110+B111+B112+B113</f>
        <v>0</v>
      </c>
      <c r="C114" s="249">
        <f>C99+C100+C101+C102+C103+C104+C105+C106+C107+C108+C109+C110+C111+C112+C113</f>
        <v>0</v>
      </c>
      <c r="D114" s="249">
        <f>D99+D100+D101+D102+D103+D104+D105+D106+D107+D108+D109+D110+D111+D112+D113</f>
        <v>0</v>
      </c>
    </row>
    <row r="115" spans="1:4" ht="15">
      <c r="A115" s="40" t="s">
        <v>48</v>
      </c>
      <c r="B115" s="243">
        <f>B6+B17+B22+B33+B41+B46+B51+B56+B69+B74+B79+B84+B89+B94+B114</f>
        <v>1744829.13</v>
      </c>
      <c r="C115" s="290">
        <f>C6+C17+C22+C33+C41+C46+C51+C56+C69+C74+C79+C84+C89+C94+C114</f>
        <v>19.919999999999998</v>
      </c>
      <c r="D115" s="265">
        <f>D6+D17+D22+D33+D41+D46+D51+D56+D62+D69+D74+D79+D84+D89+D94+D114</f>
        <v>17672</v>
      </c>
    </row>
    <row r="116" spans="1:4" ht="15">
      <c r="A116" s="27" t="s">
        <v>24</v>
      </c>
      <c r="B116" s="100"/>
      <c r="C116" s="28"/>
      <c r="D116" s="84"/>
    </row>
    <row r="117" spans="1:4" ht="15">
      <c r="A117" s="29"/>
      <c r="B117" s="101"/>
      <c r="C117" s="11"/>
      <c r="D117" s="85"/>
    </row>
    <row r="118" spans="1:4" ht="15">
      <c r="A118" s="29"/>
      <c r="B118" s="101"/>
      <c r="C118" s="11"/>
      <c r="D118" s="85"/>
    </row>
    <row r="119" spans="1:4" ht="15">
      <c r="A119" s="29"/>
      <c r="B119" s="101"/>
      <c r="C119" s="11"/>
      <c r="D119" s="85"/>
    </row>
    <row r="120" spans="1:4" ht="15">
      <c r="A120" s="29"/>
      <c r="B120" s="101"/>
      <c r="C120" s="11"/>
      <c r="D120" s="85"/>
    </row>
    <row r="121" spans="1:4" ht="15">
      <c r="A121" s="29"/>
      <c r="B121" s="101"/>
      <c r="C121" s="11"/>
      <c r="D121" s="85"/>
    </row>
    <row r="122" spans="1:4" ht="15">
      <c r="A122" s="31"/>
      <c r="B122" s="102"/>
      <c r="C122" s="32"/>
      <c r="D122" s="86"/>
    </row>
  </sheetData>
  <sheetProtection/>
  <printOptions/>
  <pageMargins left="0.4895833333333333" right="0.25" top="0.5833333333333334" bottom="0.25" header="0.05" footer="0.05"/>
  <pageSetup horizontalDpi="600" verticalDpi="600" orientation="portrait" r:id="rId1"/>
  <headerFooter>
    <oddHeader>&amp;C&amp;"-,Bold"&amp;12Region 14
&amp;KFF0000DRAFT ONLY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9"/>
  <sheetViews>
    <sheetView view="pageLayout" zoomScale="85" zoomScalePageLayoutView="85" workbookViewId="0" topLeftCell="A1">
      <selection activeCell="B112" sqref="B112"/>
    </sheetView>
  </sheetViews>
  <sheetFormatPr defaultColWidth="9.140625" defaultRowHeight="15"/>
  <cols>
    <col min="1" max="1" width="43.140625" style="0" customWidth="1"/>
    <col min="2" max="2" width="16.57421875" style="60" customWidth="1"/>
    <col min="3" max="3" width="18.57421875" style="0" customWidth="1"/>
    <col min="4" max="4" width="17.140625" style="0" customWidth="1"/>
    <col min="5" max="5" width="17.57421875" style="0" customWidth="1"/>
    <col min="6" max="9" width="8.8515625" style="0" customWidth="1"/>
  </cols>
  <sheetData>
    <row r="1" spans="1:4" ht="15">
      <c r="A1" s="12"/>
      <c r="B1" s="76" t="s">
        <v>21</v>
      </c>
      <c r="C1" s="11"/>
      <c r="D1" s="11"/>
    </row>
    <row r="2" spans="1:4" ht="15">
      <c r="A2" s="12"/>
      <c r="B2" s="76" t="s">
        <v>22</v>
      </c>
      <c r="C2" s="11"/>
      <c r="D2" s="11"/>
    </row>
    <row r="3" spans="1:4" ht="15">
      <c r="A3" s="12"/>
      <c r="B3" s="76" t="s">
        <v>23</v>
      </c>
      <c r="C3" s="11"/>
      <c r="D3" s="11"/>
    </row>
    <row r="4" spans="1:4" ht="15">
      <c r="A4" s="3" t="s">
        <v>17</v>
      </c>
      <c r="B4" s="56" t="s">
        <v>0</v>
      </c>
      <c r="C4" s="1" t="s">
        <v>1</v>
      </c>
      <c r="D4" s="1" t="s">
        <v>2</v>
      </c>
    </row>
    <row r="5" spans="1:4" ht="15.75" customHeight="1">
      <c r="A5" s="4" t="s">
        <v>10</v>
      </c>
      <c r="B5" s="58"/>
      <c r="C5" s="5"/>
      <c r="D5" s="5"/>
    </row>
    <row r="6" spans="1:4" ht="15.75" customHeight="1">
      <c r="A6" s="14" t="s">
        <v>4</v>
      </c>
      <c r="B6" s="137">
        <f>SUM(B7:B17)</f>
        <v>2458454</v>
      </c>
      <c r="C6" s="246">
        <f>SUM(C7:C17)</f>
        <v>0</v>
      </c>
      <c r="D6" s="246">
        <f>SUM(D7:D17)</f>
        <v>0</v>
      </c>
    </row>
    <row r="7" spans="1:4" ht="15.75" customHeight="1">
      <c r="A7" s="7" t="s">
        <v>25</v>
      </c>
      <c r="B7" s="143">
        <v>2458454</v>
      </c>
      <c r="C7" s="248"/>
      <c r="D7" s="248"/>
    </row>
    <row r="8" spans="1:4" ht="15.75" customHeight="1">
      <c r="A8" s="7" t="s">
        <v>26</v>
      </c>
      <c r="B8" s="143"/>
      <c r="C8" s="248"/>
      <c r="D8" s="248"/>
    </row>
    <row r="9" spans="1:4" s="120" customFormat="1" ht="15.75" customHeight="1">
      <c r="A9" s="49"/>
      <c r="B9" s="143"/>
      <c r="C9" s="248"/>
      <c r="D9" s="248"/>
    </row>
    <row r="10" spans="1:4" s="120" customFormat="1" ht="15.75" customHeight="1">
      <c r="A10" s="49"/>
      <c r="B10" s="143"/>
      <c r="C10" s="248"/>
      <c r="D10" s="248"/>
    </row>
    <row r="11" spans="1:4" s="120" customFormat="1" ht="15.75" customHeight="1">
      <c r="A11" s="49"/>
      <c r="B11" s="143"/>
      <c r="C11" s="248"/>
      <c r="D11" s="248"/>
    </row>
    <row r="12" spans="1:4" s="120" customFormat="1" ht="15.75" customHeight="1">
      <c r="A12" s="49" t="s">
        <v>209</v>
      </c>
      <c r="B12" s="143"/>
      <c r="C12" s="248"/>
      <c r="D12" s="248"/>
    </row>
    <row r="13" spans="1:4" s="120" customFormat="1" ht="15.75" customHeight="1">
      <c r="A13" s="49" t="s">
        <v>209</v>
      </c>
      <c r="B13" s="143"/>
      <c r="C13" s="248"/>
      <c r="D13" s="248"/>
    </row>
    <row r="14" spans="1:4" s="120" customFormat="1" ht="15.75" customHeight="1">
      <c r="A14" s="49"/>
      <c r="B14" s="143"/>
      <c r="C14" s="248"/>
      <c r="D14" s="248"/>
    </row>
    <row r="15" spans="1:4" ht="15.75" customHeight="1">
      <c r="A15" s="7" t="s">
        <v>111</v>
      </c>
      <c r="B15" s="143"/>
      <c r="C15" s="248"/>
      <c r="D15" s="248"/>
    </row>
    <row r="16" spans="1:4" s="120" customFormat="1" ht="15.75" customHeight="1">
      <c r="A16" s="20" t="s">
        <v>203</v>
      </c>
      <c r="B16" s="143"/>
      <c r="C16" s="248"/>
      <c r="D16" s="248"/>
    </row>
    <row r="17" spans="1:4" s="120" customFormat="1" ht="15.75" customHeight="1">
      <c r="A17" s="20" t="s">
        <v>204</v>
      </c>
      <c r="B17" s="143"/>
      <c r="C17" s="248"/>
      <c r="D17" s="248"/>
    </row>
    <row r="18" spans="1:4" ht="15.75" customHeight="1">
      <c r="A18" s="20"/>
      <c r="B18" s="274"/>
      <c r="C18" s="293"/>
      <c r="D18" s="293"/>
    </row>
    <row r="19" spans="1:4" ht="15.75" customHeight="1">
      <c r="A19" s="6" t="s">
        <v>5</v>
      </c>
      <c r="B19" s="137">
        <f>B20+B21+B22</f>
        <v>482856</v>
      </c>
      <c r="C19" s="246">
        <f>C20+C21+C22</f>
        <v>0</v>
      </c>
      <c r="D19" s="246">
        <f>D20+D21+D22</f>
        <v>1343</v>
      </c>
    </row>
    <row r="20" spans="1:4" ht="15.75" customHeight="1">
      <c r="A20" s="7" t="s">
        <v>86</v>
      </c>
      <c r="B20" s="143">
        <v>482856</v>
      </c>
      <c r="C20" s="248"/>
      <c r="D20" s="249">
        <v>1343</v>
      </c>
    </row>
    <row r="21" spans="1:4" ht="15.75" customHeight="1">
      <c r="A21" s="7" t="s">
        <v>26</v>
      </c>
      <c r="B21" s="143"/>
      <c r="C21" s="248"/>
      <c r="D21" s="248"/>
    </row>
    <row r="22" spans="1:4" ht="15.75" customHeight="1">
      <c r="A22" s="7" t="s">
        <v>27</v>
      </c>
      <c r="B22" s="143"/>
      <c r="C22" s="248"/>
      <c r="D22" s="248"/>
    </row>
    <row r="23" spans="1:4" ht="15.75" customHeight="1">
      <c r="A23" s="20"/>
      <c r="B23" s="242"/>
      <c r="C23" s="250"/>
      <c r="D23" s="250"/>
    </row>
    <row r="24" spans="1:4" ht="15.75" customHeight="1">
      <c r="A24" s="6" t="s">
        <v>6</v>
      </c>
      <c r="B24" s="137">
        <f>SUM(B25:B28)</f>
        <v>63608.57</v>
      </c>
      <c r="C24" s="348">
        <f>SUM(C25:C28)</f>
        <v>0</v>
      </c>
      <c r="D24" s="348">
        <f>SUM(D25:D28)</f>
        <v>56</v>
      </c>
    </row>
    <row r="25" spans="1:4" ht="15.75" customHeight="1">
      <c r="A25" s="7" t="s">
        <v>170</v>
      </c>
      <c r="B25" s="143">
        <v>11111</v>
      </c>
      <c r="C25" s="248"/>
      <c r="D25" s="248">
        <v>24</v>
      </c>
    </row>
    <row r="26" spans="1:4" ht="15.75" customHeight="1">
      <c r="A26" s="7" t="s">
        <v>171</v>
      </c>
      <c r="B26" s="143">
        <v>9152</v>
      </c>
      <c r="C26" s="248"/>
      <c r="D26" s="248">
        <v>5</v>
      </c>
    </row>
    <row r="27" spans="1:4" ht="15.75" customHeight="1">
      <c r="A27" s="7" t="s">
        <v>172</v>
      </c>
      <c r="B27" s="143">
        <v>12000</v>
      </c>
      <c r="C27" s="248"/>
      <c r="D27" s="248">
        <v>8</v>
      </c>
    </row>
    <row r="28" spans="1:4" ht="15.75" customHeight="1">
      <c r="A28" s="49" t="s">
        <v>173</v>
      </c>
      <c r="B28" s="143">
        <v>31345.57</v>
      </c>
      <c r="C28" s="248" t="s">
        <v>111</v>
      </c>
      <c r="D28" s="248">
        <v>19</v>
      </c>
    </row>
    <row r="29" spans="1:4" ht="15.75" customHeight="1">
      <c r="A29" s="18" t="s">
        <v>40</v>
      </c>
      <c r="B29" s="137"/>
      <c r="C29" s="246"/>
      <c r="D29" s="246"/>
    </row>
    <row r="30" spans="1:4" ht="15.75" customHeight="1">
      <c r="A30" s="6" t="s">
        <v>32</v>
      </c>
      <c r="B30" s="275">
        <f>B31+B32+B33</f>
        <v>0</v>
      </c>
      <c r="C30" s="253">
        <f>C31+C32+C33</f>
        <v>0</v>
      </c>
      <c r="D30" s="253">
        <f>D31+D32+D33</f>
        <v>0</v>
      </c>
    </row>
    <row r="31" spans="1:4" ht="15.75" customHeight="1">
      <c r="A31" s="7" t="s">
        <v>30</v>
      </c>
      <c r="B31" s="143"/>
      <c r="C31" s="248"/>
      <c r="D31" s="248"/>
    </row>
    <row r="32" spans="1:4" ht="15.75" customHeight="1">
      <c r="A32" s="7" t="s">
        <v>30</v>
      </c>
      <c r="B32" s="143"/>
      <c r="C32" s="248"/>
      <c r="D32" s="248"/>
    </row>
    <row r="33" spans="1:4" ht="15.75" customHeight="1">
      <c r="A33" s="7" t="s">
        <v>30</v>
      </c>
      <c r="B33" s="143"/>
      <c r="C33" s="248"/>
      <c r="D33" s="248"/>
    </row>
    <row r="34" spans="1:4" ht="15.75" customHeight="1">
      <c r="A34" s="15" t="s">
        <v>34</v>
      </c>
      <c r="B34" s="143"/>
      <c r="C34" s="248"/>
      <c r="D34" s="248"/>
    </row>
    <row r="35" spans="1:5" ht="15.75" customHeight="1">
      <c r="A35" s="22"/>
      <c r="B35" s="242"/>
      <c r="C35" s="250"/>
      <c r="D35" s="250"/>
      <c r="E35" s="17"/>
    </row>
    <row r="36" spans="1:4" ht="15.75" customHeight="1">
      <c r="A36" s="4" t="s">
        <v>11</v>
      </c>
      <c r="B36" s="137"/>
      <c r="C36" s="246"/>
      <c r="D36" s="246"/>
    </row>
    <row r="37" spans="1:4" ht="15.75" customHeight="1">
      <c r="A37" s="4" t="s">
        <v>29</v>
      </c>
      <c r="B37" s="137"/>
      <c r="C37" s="246"/>
      <c r="D37" s="246"/>
    </row>
    <row r="38" spans="1:4" ht="15.75" customHeight="1">
      <c r="A38" s="6" t="s">
        <v>200</v>
      </c>
      <c r="B38" s="137">
        <f>B39+B40+B41</f>
        <v>331554</v>
      </c>
      <c r="C38" s="246">
        <f>C39+C40+C41</f>
        <v>4.42</v>
      </c>
      <c r="D38" s="247">
        <v>41573</v>
      </c>
    </row>
    <row r="39" spans="1:4" ht="15.75" customHeight="1">
      <c r="A39" s="7" t="s">
        <v>106</v>
      </c>
      <c r="B39" s="143">
        <v>331554</v>
      </c>
      <c r="C39" s="248">
        <v>4.42</v>
      </c>
      <c r="D39" s="248"/>
    </row>
    <row r="40" spans="1:4" ht="15.75" customHeight="1">
      <c r="A40" s="7" t="s">
        <v>26</v>
      </c>
      <c r="B40" s="143"/>
      <c r="C40" s="248"/>
      <c r="D40" s="248"/>
    </row>
    <row r="41" spans="1:4" ht="15.75" customHeight="1">
      <c r="A41" s="7" t="s">
        <v>27</v>
      </c>
      <c r="B41" s="143"/>
      <c r="C41" s="248"/>
      <c r="D41" s="248"/>
    </row>
    <row r="42" spans="1:4" ht="15.75" customHeight="1">
      <c r="A42" s="20"/>
      <c r="B42" s="242"/>
      <c r="C42" s="250"/>
      <c r="D42" s="250"/>
    </row>
    <row r="43" spans="1:4" ht="15.75" customHeight="1">
      <c r="A43" s="6" t="s">
        <v>38</v>
      </c>
      <c r="B43" s="137">
        <f>B44+B45+B46</f>
        <v>1014166</v>
      </c>
      <c r="C43" s="246">
        <f>C44+C45+C46</f>
        <v>13.52</v>
      </c>
      <c r="D43" s="246">
        <f>D44+D45+D46</f>
        <v>0</v>
      </c>
    </row>
    <row r="44" spans="1:4" ht="15.75" customHeight="1">
      <c r="A44" s="7" t="s">
        <v>106</v>
      </c>
      <c r="B44" s="143">
        <v>1014166</v>
      </c>
      <c r="C44" s="248">
        <v>13.52</v>
      </c>
      <c r="D44" s="248"/>
    </row>
    <row r="45" spans="1:4" ht="15.75" customHeight="1">
      <c r="A45" s="7" t="s">
        <v>26</v>
      </c>
      <c r="B45" s="143"/>
      <c r="C45" s="248"/>
      <c r="D45" s="248"/>
    </row>
    <row r="46" spans="1:4" ht="15.75" customHeight="1">
      <c r="A46" s="7" t="s">
        <v>27</v>
      </c>
      <c r="B46" s="143"/>
      <c r="C46" s="248"/>
      <c r="D46" s="248"/>
    </row>
    <row r="47" spans="1:4" ht="15.75" customHeight="1">
      <c r="A47" s="20"/>
      <c r="B47" s="276"/>
      <c r="C47" s="255"/>
      <c r="D47" s="255"/>
    </row>
    <row r="48" spans="1:4" ht="15.75" customHeight="1">
      <c r="A48" s="6" t="s">
        <v>7</v>
      </c>
      <c r="B48" s="137">
        <f>B49+B50+B51</f>
        <v>0</v>
      </c>
      <c r="C48" s="246">
        <f>C49+C50+C51</f>
        <v>1.5</v>
      </c>
      <c r="D48" s="246">
        <f>D49+D50+D51</f>
        <v>0</v>
      </c>
    </row>
    <row r="49" spans="1:4" ht="15.75" customHeight="1">
      <c r="A49" s="7" t="s">
        <v>106</v>
      </c>
      <c r="B49" s="143"/>
      <c r="C49" s="248">
        <v>1.5</v>
      </c>
      <c r="D49" s="248"/>
    </row>
    <row r="50" spans="1:4" ht="15.75" customHeight="1">
      <c r="A50" s="7" t="s">
        <v>26</v>
      </c>
      <c r="B50" s="143"/>
      <c r="C50" s="248"/>
      <c r="D50" s="248"/>
    </row>
    <row r="51" spans="1:4" ht="15.75" customHeight="1">
      <c r="A51" s="7" t="s">
        <v>27</v>
      </c>
      <c r="B51" s="143"/>
      <c r="C51" s="248"/>
      <c r="D51" s="248"/>
    </row>
    <row r="52" spans="1:4" ht="15.75" customHeight="1">
      <c r="A52" s="20"/>
      <c r="B52" s="242"/>
      <c r="C52" s="250"/>
      <c r="D52" s="250"/>
    </row>
    <row r="53" spans="1:4" ht="15.75" customHeight="1">
      <c r="A53" s="6" t="s">
        <v>8</v>
      </c>
      <c r="B53" s="137">
        <f>B54+B55+B56</f>
        <v>0</v>
      </c>
      <c r="C53" s="246">
        <f>C54+C55+C56</f>
        <v>0</v>
      </c>
      <c r="D53" s="246">
        <f>D54+D55+D56</f>
        <v>0</v>
      </c>
    </row>
    <row r="54" spans="1:4" ht="15.75" customHeight="1">
      <c r="A54" s="7" t="s">
        <v>25</v>
      </c>
      <c r="B54" s="143"/>
      <c r="C54" s="248"/>
      <c r="D54" s="248"/>
    </row>
    <row r="55" spans="1:4" ht="15.75" customHeight="1">
      <c r="A55" s="7" t="s">
        <v>26</v>
      </c>
      <c r="B55" s="143"/>
      <c r="C55" s="248"/>
      <c r="D55" s="248"/>
    </row>
    <row r="56" spans="1:4" ht="15.75" customHeight="1">
      <c r="A56" s="7" t="s">
        <v>27</v>
      </c>
      <c r="B56" s="143"/>
      <c r="C56" s="248"/>
      <c r="D56" s="248"/>
    </row>
    <row r="57" spans="1:4" ht="15.75" customHeight="1">
      <c r="A57" s="21"/>
      <c r="B57" s="276"/>
      <c r="C57" s="255"/>
      <c r="D57" s="255"/>
    </row>
    <row r="58" spans="1:4" ht="15.75" customHeight="1">
      <c r="A58" s="16" t="s">
        <v>39</v>
      </c>
      <c r="B58" s="137"/>
      <c r="C58" s="246"/>
      <c r="D58" s="246"/>
    </row>
    <row r="59" spans="1:4" ht="15.75" customHeight="1">
      <c r="A59" s="398" t="s">
        <v>41</v>
      </c>
      <c r="B59" s="137">
        <f>B60+B61+B62</f>
        <v>0</v>
      </c>
      <c r="C59" s="246">
        <f>C60+C61+C62</f>
        <v>0</v>
      </c>
      <c r="D59" s="246">
        <f>D60+D61+D62</f>
        <v>0</v>
      </c>
    </row>
    <row r="60" spans="1:4" ht="15.75" customHeight="1">
      <c r="A60" s="7"/>
      <c r="B60" s="143"/>
      <c r="C60" s="248"/>
      <c r="D60" s="248"/>
    </row>
    <row r="61" spans="1:4" ht="15.75" customHeight="1">
      <c r="A61" s="7" t="s">
        <v>233</v>
      </c>
      <c r="B61" s="143"/>
      <c r="C61" s="248"/>
      <c r="D61" s="248"/>
    </row>
    <row r="62" spans="1:4" ht="15.75" customHeight="1">
      <c r="A62" s="7"/>
      <c r="B62" s="143"/>
      <c r="C62" s="248"/>
      <c r="D62" s="248"/>
    </row>
    <row r="63" spans="1:4" ht="15.75" customHeight="1">
      <c r="A63" s="15" t="s">
        <v>42</v>
      </c>
      <c r="B63" s="143"/>
      <c r="C63" s="248"/>
      <c r="D63" s="248"/>
    </row>
    <row r="64" spans="2:4" ht="15.75" customHeight="1">
      <c r="B64" s="277"/>
      <c r="C64" s="257"/>
      <c r="D64" s="257"/>
    </row>
    <row r="65" spans="1:4" ht="15.75" customHeight="1">
      <c r="A65" s="4" t="s">
        <v>12</v>
      </c>
      <c r="B65" s="137"/>
      <c r="C65" s="246"/>
      <c r="D65" s="246"/>
    </row>
    <row r="66" spans="1:4" ht="15.75" customHeight="1">
      <c r="A66" s="6" t="s">
        <v>15</v>
      </c>
      <c r="B66" s="137">
        <f>B67+B68+B69</f>
        <v>2357892.5612500003</v>
      </c>
      <c r="C66" s="246">
        <f>C67+C68+C69</f>
        <v>15</v>
      </c>
      <c r="D66" s="246">
        <f>D67+D68+D69</f>
        <v>1189</v>
      </c>
    </row>
    <row r="67" spans="1:4" ht="15.75" customHeight="1">
      <c r="A67" s="49" t="s">
        <v>69</v>
      </c>
      <c r="B67" s="349">
        <v>2357892.5612500003</v>
      </c>
      <c r="C67" s="248">
        <v>15</v>
      </c>
      <c r="D67" s="248">
        <v>1189</v>
      </c>
    </row>
    <row r="68" spans="1:4" ht="15.75" customHeight="1">
      <c r="A68" s="7" t="s">
        <v>26</v>
      </c>
      <c r="B68" s="143"/>
      <c r="C68" s="248"/>
      <c r="D68" s="248"/>
    </row>
    <row r="69" spans="1:4" ht="15.75" customHeight="1">
      <c r="A69" s="7" t="s">
        <v>27</v>
      </c>
      <c r="B69" s="143"/>
      <c r="C69" s="248"/>
      <c r="D69" s="248"/>
    </row>
    <row r="70" spans="1:4" ht="15.75" customHeight="1">
      <c r="A70" s="20"/>
      <c r="B70" s="242"/>
      <c r="C70" s="250"/>
      <c r="D70" s="250"/>
    </row>
    <row r="71" spans="1:4" ht="15.75" customHeight="1">
      <c r="A71" s="6" t="s">
        <v>14</v>
      </c>
      <c r="B71" s="137">
        <f>B72+B73+B74</f>
        <v>0</v>
      </c>
      <c r="C71" s="246">
        <f>C72+C73+C74</f>
        <v>0</v>
      </c>
      <c r="D71" s="246">
        <f>D72+D73+D74</f>
        <v>0</v>
      </c>
    </row>
    <row r="72" spans="1:4" ht="15.75" customHeight="1">
      <c r="A72" s="7" t="s">
        <v>25</v>
      </c>
      <c r="B72" s="143"/>
      <c r="C72" s="248"/>
      <c r="D72" s="248"/>
    </row>
    <row r="73" spans="1:4" ht="15.75" customHeight="1">
      <c r="A73" s="7" t="s">
        <v>26</v>
      </c>
      <c r="B73" s="143"/>
      <c r="C73" s="248"/>
      <c r="D73" s="248"/>
    </row>
    <row r="74" spans="1:4" ht="15.75" customHeight="1">
      <c r="A74" s="7" t="s">
        <v>27</v>
      </c>
      <c r="B74" s="143"/>
      <c r="C74" s="248"/>
      <c r="D74" s="248"/>
    </row>
    <row r="75" spans="1:4" ht="15.75" customHeight="1">
      <c r="A75" s="20"/>
      <c r="B75" s="242"/>
      <c r="C75" s="250"/>
      <c r="D75" s="250"/>
    </row>
    <row r="76" spans="1:4" ht="15.75" customHeight="1">
      <c r="A76" s="6" t="s">
        <v>9</v>
      </c>
      <c r="B76" s="137">
        <f>B77+B78+B79</f>
        <v>102130</v>
      </c>
      <c r="C76" s="246">
        <f>C77+C78+C79</f>
        <v>0.18</v>
      </c>
      <c r="D76" s="246">
        <f>D77+D78+D79</f>
        <v>21</v>
      </c>
    </row>
    <row r="77" spans="1:4" ht="15.75" customHeight="1">
      <c r="A77" s="7" t="s">
        <v>195</v>
      </c>
      <c r="B77" s="143">
        <v>0</v>
      </c>
      <c r="C77" s="248">
        <v>0</v>
      </c>
      <c r="D77" s="248">
        <v>0</v>
      </c>
    </row>
    <row r="78" spans="1:4" ht="15.75" customHeight="1">
      <c r="A78" s="7" t="s">
        <v>196</v>
      </c>
      <c r="B78" s="143">
        <v>102130</v>
      </c>
      <c r="C78" s="248">
        <v>0.18</v>
      </c>
      <c r="D78" s="248">
        <v>21</v>
      </c>
    </row>
    <row r="79" spans="1:4" ht="15.75" customHeight="1">
      <c r="A79" s="7" t="s">
        <v>197</v>
      </c>
      <c r="B79" s="143">
        <v>0</v>
      </c>
      <c r="C79" s="248">
        <v>0</v>
      </c>
      <c r="D79" s="248">
        <v>0</v>
      </c>
    </row>
    <row r="80" spans="1:4" ht="15.75" customHeight="1">
      <c r="A80" s="20"/>
      <c r="B80" s="242"/>
      <c r="C80" s="250"/>
      <c r="D80" s="250"/>
    </row>
    <row r="81" spans="1:4" ht="15.75" customHeight="1">
      <c r="A81" s="6" t="s">
        <v>16</v>
      </c>
      <c r="B81" s="137">
        <f>B82+B83+B84</f>
        <v>556826</v>
      </c>
      <c r="C81" s="246">
        <f>C82+C83+C84</f>
        <v>8.05</v>
      </c>
      <c r="D81" s="246">
        <f>D82+D83+D84</f>
        <v>13524</v>
      </c>
    </row>
    <row r="82" spans="1:4" ht="15.75" customHeight="1">
      <c r="A82" s="7" t="s">
        <v>25</v>
      </c>
      <c r="B82" s="241">
        <v>556826</v>
      </c>
      <c r="C82" s="259">
        <v>8.05</v>
      </c>
      <c r="D82" s="259">
        <v>13524</v>
      </c>
    </row>
    <row r="83" spans="1:4" ht="15.75" customHeight="1">
      <c r="A83" s="7" t="s">
        <v>26</v>
      </c>
      <c r="B83" s="143"/>
      <c r="C83" s="248"/>
      <c r="D83" s="248"/>
    </row>
    <row r="84" spans="1:4" ht="15.75" customHeight="1">
      <c r="A84" s="7" t="s">
        <v>27</v>
      </c>
      <c r="B84" s="143"/>
      <c r="C84" s="248"/>
      <c r="D84" s="248"/>
    </row>
    <row r="85" spans="1:4" ht="15">
      <c r="A85" s="20"/>
      <c r="B85" s="242"/>
      <c r="C85" s="250"/>
      <c r="D85" s="250"/>
    </row>
    <row r="86" spans="1:4" ht="15">
      <c r="A86" s="6" t="s">
        <v>20</v>
      </c>
      <c r="B86" s="137">
        <f>B87+B88+B89</f>
        <v>217120</v>
      </c>
      <c r="C86" s="246">
        <f>C87+C88+C89</f>
        <v>2.5</v>
      </c>
      <c r="D86" s="246">
        <f>D87+D88+D89</f>
        <v>5731</v>
      </c>
    </row>
    <row r="87" spans="1:4" ht="15">
      <c r="A87" s="7" t="s">
        <v>25</v>
      </c>
      <c r="B87" s="241">
        <v>217120</v>
      </c>
      <c r="C87" s="259">
        <v>2.5</v>
      </c>
      <c r="D87" s="259">
        <v>5731</v>
      </c>
    </row>
    <row r="88" spans="1:4" ht="15">
      <c r="A88" s="7" t="s">
        <v>26</v>
      </c>
      <c r="B88" s="143"/>
      <c r="C88" s="248"/>
      <c r="D88" s="248"/>
    </row>
    <row r="89" spans="1:4" ht="15.75" customHeight="1">
      <c r="A89" s="7" t="s">
        <v>27</v>
      </c>
      <c r="B89" s="143"/>
      <c r="C89" s="248"/>
      <c r="D89" s="248"/>
    </row>
    <row r="90" spans="1:4" ht="15.75" customHeight="1">
      <c r="A90" s="21"/>
      <c r="B90" s="276"/>
      <c r="C90" s="255"/>
      <c r="D90" s="255"/>
    </row>
    <row r="91" spans="1:4" ht="15.75" customHeight="1">
      <c r="A91" s="16" t="s">
        <v>39</v>
      </c>
      <c r="B91" s="275">
        <f>B92+B93</f>
        <v>0</v>
      </c>
      <c r="C91" s="253">
        <f>C92+C93</f>
        <v>0</v>
      </c>
      <c r="D91" s="253">
        <f>D92+D93</f>
        <v>0</v>
      </c>
    </row>
    <row r="92" spans="1:4" ht="15.75" customHeight="1">
      <c r="A92" s="23" t="s">
        <v>43</v>
      </c>
      <c r="B92" s="143"/>
      <c r="C92" s="248"/>
      <c r="D92" s="248"/>
    </row>
    <row r="93" spans="1:4" ht="15.75" customHeight="1">
      <c r="A93" s="19" t="s">
        <v>31</v>
      </c>
      <c r="B93" s="143"/>
      <c r="C93" s="248"/>
      <c r="D93" s="248"/>
    </row>
    <row r="94" spans="1:4" ht="15.75" customHeight="1">
      <c r="A94" s="25"/>
      <c r="B94" s="323"/>
      <c r="C94" s="26"/>
      <c r="D94" s="26"/>
    </row>
    <row r="95" spans="1:4" ht="15">
      <c r="A95" s="37" t="s">
        <v>46</v>
      </c>
      <c r="B95" s="56" t="s">
        <v>0</v>
      </c>
      <c r="C95" s="1" t="s">
        <v>1</v>
      </c>
      <c r="D95" s="1" t="s">
        <v>2</v>
      </c>
    </row>
    <row r="96" spans="1:4" ht="15">
      <c r="A96" s="35"/>
      <c r="B96" s="59"/>
      <c r="C96" s="13"/>
      <c r="D96" s="13"/>
    </row>
    <row r="97" spans="1:4" ht="15">
      <c r="A97" s="35"/>
      <c r="B97" s="59"/>
      <c r="C97" s="13"/>
      <c r="D97" s="13"/>
    </row>
    <row r="98" spans="1:4" ht="15">
      <c r="A98" s="35"/>
      <c r="B98" s="59"/>
      <c r="C98" s="13"/>
      <c r="D98" s="13"/>
    </row>
    <row r="99" spans="1:4" ht="15">
      <c r="A99" s="35"/>
      <c r="B99" s="59"/>
      <c r="C99" s="13"/>
      <c r="D99" s="13"/>
    </row>
    <row r="100" spans="1:4" ht="15">
      <c r="A100" s="35"/>
      <c r="B100" s="59"/>
      <c r="C100" s="13"/>
      <c r="D100" s="13"/>
    </row>
    <row r="101" spans="1:4" ht="15">
      <c r="A101" s="35"/>
      <c r="B101" s="59"/>
      <c r="C101" s="13"/>
      <c r="D101" s="13"/>
    </row>
    <row r="102" spans="1:4" ht="15">
      <c r="A102" s="35"/>
      <c r="B102" s="59"/>
      <c r="C102" s="13"/>
      <c r="D102" s="13"/>
    </row>
    <row r="103" spans="1:4" ht="15">
      <c r="A103" s="35"/>
      <c r="B103" s="59"/>
      <c r="C103" s="13"/>
      <c r="D103" s="13"/>
    </row>
    <row r="104" spans="1:4" ht="15">
      <c r="A104" s="35"/>
      <c r="B104" s="59"/>
      <c r="C104" s="13"/>
      <c r="D104" s="13"/>
    </row>
    <row r="105" spans="1:4" ht="15">
      <c r="A105" s="35"/>
      <c r="B105" s="59"/>
      <c r="C105" s="13"/>
      <c r="D105" s="13"/>
    </row>
    <row r="106" spans="1:4" ht="15">
      <c r="A106" s="35"/>
      <c r="B106" s="59"/>
      <c r="C106" s="13"/>
      <c r="D106" s="13"/>
    </row>
    <row r="107" spans="1:4" ht="15">
      <c r="A107" s="35"/>
      <c r="B107" s="59"/>
      <c r="C107" s="13"/>
      <c r="D107" s="13"/>
    </row>
    <row r="108" spans="1:4" ht="15">
      <c r="A108" s="35"/>
      <c r="B108" s="59"/>
      <c r="C108" s="13"/>
      <c r="D108" s="13"/>
    </row>
    <row r="109" spans="1:4" ht="15">
      <c r="A109" s="35"/>
      <c r="B109" s="59"/>
      <c r="C109" s="13"/>
      <c r="D109" s="13"/>
    </row>
    <row r="110" spans="1:4" ht="15">
      <c r="A110" s="35"/>
      <c r="B110" s="59"/>
      <c r="C110" s="13"/>
      <c r="D110" s="13"/>
    </row>
    <row r="111" spans="1:4" ht="15">
      <c r="A111" s="24" t="s">
        <v>47</v>
      </c>
      <c r="B111" s="148">
        <f>B96+B97+B98+B99+B100+B101+B102+B103+B104+B105+B106+B107+B108+B109+B110</f>
        <v>0</v>
      </c>
      <c r="C111" s="249">
        <f>C96+C97+C98+C99+C100+C101+C102+C103+C104+C105+C106+C107+C108+C109+C110</f>
        <v>0</v>
      </c>
      <c r="D111" s="249">
        <f>D96+D97+D98+D99+D100+D101+D102+D103+D104+D105+D106+D107+D108+D109+D110</f>
        <v>0</v>
      </c>
    </row>
    <row r="112" spans="1:4" ht="15">
      <c r="A112" s="40" t="s">
        <v>48</v>
      </c>
      <c r="B112" s="243">
        <f>B6+B19+B24+B30+B38+B43+B48+B53+B59+B66+B71+B76+B81+B86+B91+B111</f>
        <v>7584607.131250001</v>
      </c>
      <c r="C112" s="290">
        <f>C6+C19+C24+C30+C38+C43+C48+C53+C59+C66+C71+C76+C81+C86+C91+C111</f>
        <v>45.17</v>
      </c>
      <c r="D112" s="291">
        <f>D6+D19+D24+D30+D38+D43+D48+D53+D59+D66+D71+D76+D81+D86+D91+D111</f>
        <v>63437</v>
      </c>
    </row>
    <row r="113" spans="1:4" ht="15">
      <c r="A113" s="27" t="s">
        <v>24</v>
      </c>
      <c r="B113" s="100"/>
      <c r="C113" s="28"/>
      <c r="D113" s="38"/>
    </row>
    <row r="114" spans="1:4" ht="15">
      <c r="A114" s="29"/>
      <c r="B114" s="101"/>
      <c r="C114" s="11"/>
      <c r="D114" s="30"/>
    </row>
    <row r="115" spans="1:4" ht="15">
      <c r="A115" s="29"/>
      <c r="B115" s="101"/>
      <c r="C115" s="11"/>
      <c r="D115" s="30"/>
    </row>
    <row r="116" spans="1:4" ht="15">
      <c r="A116" s="29"/>
      <c r="B116" s="101"/>
      <c r="C116" s="11"/>
      <c r="D116" s="30"/>
    </row>
    <row r="117" spans="1:4" ht="15">
      <c r="A117" s="29"/>
      <c r="B117" s="101"/>
      <c r="C117" s="11"/>
      <c r="D117" s="30"/>
    </row>
    <row r="118" spans="1:4" ht="15">
      <c r="A118" s="29"/>
      <c r="B118" s="101"/>
      <c r="C118" s="11"/>
      <c r="D118" s="30"/>
    </row>
    <row r="119" spans="1:4" ht="15">
      <c r="A119" s="31"/>
      <c r="B119" s="102"/>
      <c r="C119" s="32"/>
      <c r="D119" s="33"/>
    </row>
  </sheetData>
  <sheetProtection/>
  <printOptions/>
  <pageMargins left="0.4583333333333333" right="0.25" top="0.53125" bottom="0.25" header="0.05" footer="0.05"/>
  <pageSetup horizontalDpi="600" verticalDpi="600" orientation="portrait" r:id="rId1"/>
  <headerFooter>
    <oddHeader>&amp;C&amp;"-,Bold"&amp;12Region 15
&amp;KFF0000DRAFT ONLY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9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140625" style="120" customWidth="1"/>
    <col min="2" max="2" width="16.57421875" style="120" customWidth="1"/>
    <col min="3" max="3" width="18.57421875" style="120" customWidth="1"/>
    <col min="4" max="4" width="17.140625" style="68" customWidth="1"/>
    <col min="5" max="5" width="17.57421875" style="120" customWidth="1"/>
    <col min="6" max="6" width="8.8515625" style="120" customWidth="1"/>
    <col min="7" max="7" width="17.421875" style="120" customWidth="1"/>
    <col min="8" max="9" width="8.8515625" style="120" customWidth="1"/>
    <col min="10" max="16384" width="9.140625" style="120" customWidth="1"/>
  </cols>
  <sheetData>
    <row r="1" spans="1:4" ht="15">
      <c r="A1" s="125"/>
      <c r="B1" s="10" t="s">
        <v>21</v>
      </c>
      <c r="C1" s="124"/>
      <c r="D1" s="96"/>
    </row>
    <row r="2" spans="1:4" ht="15">
      <c r="A2" s="125"/>
      <c r="B2" s="10" t="s">
        <v>22</v>
      </c>
      <c r="C2" s="124"/>
      <c r="D2" s="96"/>
    </row>
    <row r="3" spans="1:4" ht="15">
      <c r="A3" s="125"/>
      <c r="B3" s="10" t="s">
        <v>23</v>
      </c>
      <c r="C3" s="124"/>
      <c r="D3" s="96"/>
    </row>
    <row r="4" spans="1:4" ht="15">
      <c r="A4" s="3" t="s">
        <v>17</v>
      </c>
      <c r="B4" s="1" t="s">
        <v>0</v>
      </c>
      <c r="C4" s="1" t="s">
        <v>1</v>
      </c>
      <c r="D4" s="70" t="s">
        <v>2</v>
      </c>
    </row>
    <row r="5" spans="1:4" ht="15.75" customHeight="1">
      <c r="A5" s="4" t="s">
        <v>10</v>
      </c>
      <c r="B5" s="123"/>
      <c r="C5" s="121"/>
      <c r="D5" s="51"/>
    </row>
    <row r="6" spans="1:4" ht="15.75" customHeight="1">
      <c r="A6" s="126" t="s">
        <v>4</v>
      </c>
      <c r="B6" s="134">
        <f>SUM(B7:B8)</f>
        <v>705714</v>
      </c>
      <c r="C6" s="252">
        <f>SUM(C7:C8)</f>
        <v>4.6</v>
      </c>
      <c r="D6" s="252">
        <f>SUM(D7:D8)</f>
        <v>0</v>
      </c>
    </row>
    <row r="7" spans="1:4" ht="15.75" customHeight="1">
      <c r="A7" s="371" t="s">
        <v>203</v>
      </c>
      <c r="B7" s="135">
        <v>705714</v>
      </c>
      <c r="C7" s="248">
        <v>4.6</v>
      </c>
      <c r="D7" s="249"/>
    </row>
    <row r="8" spans="1:4" ht="15.75" customHeight="1">
      <c r="A8" s="376" t="s">
        <v>204</v>
      </c>
      <c r="B8" s="135" t="s">
        <v>111</v>
      </c>
      <c r="C8" s="248"/>
      <c r="D8" s="249"/>
    </row>
    <row r="9" spans="1:4" ht="15.75" customHeight="1">
      <c r="A9" s="372"/>
      <c r="B9" s="373"/>
      <c r="C9" s="374"/>
      <c r="D9" s="375"/>
    </row>
    <row r="10" spans="1:4" ht="15.75" customHeight="1">
      <c r="A10" s="122" t="s">
        <v>5</v>
      </c>
      <c r="B10" s="134">
        <f>SUM(B11:B12)</f>
        <v>0</v>
      </c>
      <c r="C10" s="246">
        <f>C11+C12+C13</f>
        <v>0</v>
      </c>
      <c r="D10" s="247">
        <f>D11+D12+D13</f>
        <v>0</v>
      </c>
    </row>
    <row r="11" spans="1:4" ht="15.75" customHeight="1">
      <c r="A11" s="49" t="s">
        <v>25</v>
      </c>
      <c r="B11" s="135" t="s">
        <v>111</v>
      </c>
      <c r="C11" s="248"/>
      <c r="D11" s="220"/>
    </row>
    <row r="12" spans="1:4" ht="15.75" customHeight="1">
      <c r="A12" s="49" t="s">
        <v>26</v>
      </c>
      <c r="B12" s="135" t="s">
        <v>111</v>
      </c>
      <c r="C12" s="248"/>
      <c r="D12" s="249"/>
    </row>
    <row r="13" spans="1:4" ht="15.75" customHeight="1">
      <c r="A13" s="49" t="s">
        <v>27</v>
      </c>
      <c r="B13" s="135"/>
      <c r="C13" s="248"/>
      <c r="D13" s="249"/>
    </row>
    <row r="14" spans="1:4" ht="15.75" customHeight="1">
      <c r="A14" s="20"/>
      <c r="B14" s="136"/>
      <c r="C14" s="250"/>
      <c r="D14" s="251"/>
    </row>
    <row r="15" spans="1:4" ht="15.75" customHeight="1">
      <c r="A15" s="122" t="s">
        <v>6</v>
      </c>
      <c r="B15" s="134">
        <f>SUM(B16:B18)</f>
        <v>0</v>
      </c>
      <c r="C15" s="252">
        <f>SUM(C16:C18)</f>
        <v>0</v>
      </c>
      <c r="D15" s="252">
        <f>SUM(D16:D18)</f>
        <v>0</v>
      </c>
    </row>
    <row r="16" spans="1:4" ht="15.75" customHeight="1">
      <c r="A16" s="49" t="s">
        <v>25</v>
      </c>
      <c r="B16" s="135"/>
      <c r="C16" s="135"/>
      <c r="D16" s="135"/>
    </row>
    <row r="17" spans="1:4" ht="15.75" customHeight="1">
      <c r="A17" s="49" t="s">
        <v>26</v>
      </c>
      <c r="B17" s="135"/>
      <c r="C17" s="135"/>
      <c r="D17" s="135"/>
    </row>
    <row r="18" spans="1:4" ht="15.75" customHeight="1">
      <c r="A18" s="49" t="s">
        <v>27</v>
      </c>
      <c r="B18" s="135"/>
      <c r="C18" s="135"/>
      <c r="D18" s="135"/>
    </row>
    <row r="19" spans="1:4" ht="15.75" customHeight="1">
      <c r="A19" s="18" t="s">
        <v>40</v>
      </c>
      <c r="B19" s="134"/>
      <c r="C19" s="246"/>
      <c r="D19" s="247"/>
    </row>
    <row r="20" spans="1:4" ht="15.75" customHeight="1">
      <c r="A20" s="122" t="s">
        <v>32</v>
      </c>
      <c r="B20" s="144">
        <f>B21+B22+B23</f>
        <v>0</v>
      </c>
      <c r="C20" s="253">
        <f>C21+C22+C23</f>
        <v>0</v>
      </c>
      <c r="D20" s="254">
        <f>D21+D22+D23</f>
        <v>0</v>
      </c>
    </row>
    <row r="21" spans="1:4" ht="15.75" customHeight="1">
      <c r="A21" s="49" t="s">
        <v>30</v>
      </c>
      <c r="B21" s="135"/>
      <c r="C21" s="248"/>
      <c r="D21" s="249"/>
    </row>
    <row r="22" spans="1:4" ht="15.75" customHeight="1">
      <c r="A22" s="49" t="s">
        <v>30</v>
      </c>
      <c r="B22" s="135"/>
      <c r="C22" s="248"/>
      <c r="D22" s="249"/>
    </row>
    <row r="23" spans="1:4" ht="15.75" customHeight="1">
      <c r="A23" s="49" t="s">
        <v>30</v>
      </c>
      <c r="B23" s="135"/>
      <c r="C23" s="248"/>
      <c r="D23" s="249"/>
    </row>
    <row r="24" spans="1:4" ht="15.75" customHeight="1">
      <c r="A24" s="127" t="s">
        <v>34</v>
      </c>
      <c r="B24" s="135"/>
      <c r="C24" s="248"/>
      <c r="D24" s="249"/>
    </row>
    <row r="25" spans="1:4" ht="15.75" customHeight="1">
      <c r="A25" s="128"/>
      <c r="B25" s="136"/>
      <c r="C25" s="250"/>
      <c r="D25" s="251"/>
    </row>
    <row r="26" spans="1:4" ht="15.75" customHeight="1">
      <c r="A26" s="4" t="s">
        <v>11</v>
      </c>
      <c r="B26" s="134"/>
      <c r="C26" s="246"/>
      <c r="D26" s="247"/>
    </row>
    <row r="27" spans="1:4" ht="15.75" customHeight="1">
      <c r="A27" s="4" t="s">
        <v>29</v>
      </c>
      <c r="B27" s="134"/>
      <c r="C27" s="246"/>
      <c r="D27" s="247"/>
    </row>
    <row r="28" spans="1:4" ht="15.75" customHeight="1">
      <c r="A28" s="122" t="s">
        <v>200</v>
      </c>
      <c r="B28" s="134">
        <f>B29+B30+B31</f>
        <v>0</v>
      </c>
      <c r="C28" s="246">
        <f>C29+C30+C31</f>
        <v>0</v>
      </c>
      <c r="D28" s="247">
        <f>D29+D30+D31</f>
        <v>0</v>
      </c>
    </row>
    <row r="29" spans="1:4" ht="15.75" customHeight="1">
      <c r="A29" s="49" t="s">
        <v>87</v>
      </c>
      <c r="B29" s="135"/>
      <c r="C29" s="248"/>
      <c r="D29" s="249"/>
    </row>
    <row r="30" spans="1:4" ht="15.75" customHeight="1">
      <c r="A30" s="49" t="s">
        <v>26</v>
      </c>
      <c r="B30" s="135"/>
      <c r="C30" s="248"/>
      <c r="D30" s="249"/>
    </row>
    <row r="31" spans="1:4" ht="15.75" customHeight="1">
      <c r="A31" s="49" t="s">
        <v>27</v>
      </c>
      <c r="B31" s="135"/>
      <c r="C31" s="248"/>
      <c r="D31" s="249"/>
    </row>
    <row r="32" spans="1:4" ht="15.75" customHeight="1">
      <c r="A32" s="20"/>
      <c r="B32" s="136"/>
      <c r="C32" s="250"/>
      <c r="D32" s="251"/>
    </row>
    <row r="33" spans="1:4" ht="15.75" customHeight="1">
      <c r="A33" s="122" t="s">
        <v>38</v>
      </c>
      <c r="B33" s="134">
        <f>B34+B35+B36</f>
        <v>0</v>
      </c>
      <c r="C33" s="246">
        <f>C34+C35+C36</f>
        <v>0</v>
      </c>
      <c r="D33" s="247">
        <f>D34+D35+D36</f>
        <v>0</v>
      </c>
    </row>
    <row r="34" spans="1:4" ht="15.75" customHeight="1">
      <c r="A34" s="49" t="s">
        <v>87</v>
      </c>
      <c r="B34" s="135"/>
      <c r="C34" s="248"/>
      <c r="D34" s="249"/>
    </row>
    <row r="35" spans="1:4" ht="15.75" customHeight="1">
      <c r="A35" s="49" t="s">
        <v>26</v>
      </c>
      <c r="B35" s="135"/>
      <c r="C35" s="248"/>
      <c r="D35" s="249"/>
    </row>
    <row r="36" spans="1:4" ht="15.75" customHeight="1">
      <c r="A36" s="49" t="s">
        <v>27</v>
      </c>
      <c r="B36" s="135"/>
      <c r="C36" s="248"/>
      <c r="D36" s="249"/>
    </row>
    <row r="37" spans="1:4" ht="15.75" customHeight="1">
      <c r="A37" s="20"/>
      <c r="B37" s="145"/>
      <c r="C37" s="255"/>
      <c r="D37" s="256"/>
    </row>
    <row r="38" spans="1:4" ht="15.75" customHeight="1">
      <c r="A38" s="122" t="s">
        <v>7</v>
      </c>
      <c r="B38" s="134">
        <f>B39+B40+B41</f>
        <v>0</v>
      </c>
      <c r="C38" s="246">
        <f>C39+C40+C41</f>
        <v>0</v>
      </c>
      <c r="D38" s="247">
        <f>D39+D40+D41</f>
        <v>0</v>
      </c>
    </row>
    <row r="39" spans="1:4" ht="15.75" customHeight="1">
      <c r="A39" s="49" t="s">
        <v>87</v>
      </c>
      <c r="B39" s="135"/>
      <c r="C39" s="248"/>
      <c r="D39" s="249"/>
    </row>
    <row r="40" spans="1:4" ht="15.75" customHeight="1">
      <c r="A40" s="49" t="s">
        <v>26</v>
      </c>
      <c r="B40" s="135"/>
      <c r="C40" s="248"/>
      <c r="D40" s="249"/>
    </row>
    <row r="41" spans="1:4" ht="15.75" customHeight="1">
      <c r="A41" s="49" t="s">
        <v>27</v>
      </c>
      <c r="B41" s="135"/>
      <c r="C41" s="248"/>
      <c r="D41" s="249"/>
    </row>
    <row r="42" spans="1:4" ht="15.75" customHeight="1">
      <c r="A42" s="20"/>
      <c r="B42" s="136"/>
      <c r="C42" s="250"/>
      <c r="D42" s="251"/>
    </row>
    <row r="43" spans="1:4" ht="15.75" customHeight="1">
      <c r="A43" s="122" t="s">
        <v>8</v>
      </c>
      <c r="B43" s="134">
        <f>B44+B45+B46</f>
        <v>0</v>
      </c>
      <c r="C43" s="246">
        <f>C44+C45+C46</f>
        <v>0</v>
      </c>
      <c r="D43" s="247">
        <f>D44+D45+D46</f>
        <v>0</v>
      </c>
    </row>
    <row r="44" spans="1:4" ht="15.75" customHeight="1">
      <c r="A44" s="49" t="s">
        <v>25</v>
      </c>
      <c r="B44" s="135"/>
      <c r="C44" s="248"/>
      <c r="D44" s="249"/>
    </row>
    <row r="45" spans="1:4" ht="15.75" customHeight="1">
      <c r="A45" s="49" t="s">
        <v>26</v>
      </c>
      <c r="B45" s="135"/>
      <c r="C45" s="248"/>
      <c r="D45" s="249"/>
    </row>
    <row r="46" spans="1:4" ht="15.75" customHeight="1">
      <c r="A46" s="49" t="s">
        <v>27</v>
      </c>
      <c r="B46" s="135"/>
      <c r="C46" s="248"/>
      <c r="D46" s="249"/>
    </row>
    <row r="47" spans="1:4" ht="15.75" customHeight="1">
      <c r="A47" s="21"/>
      <c r="B47" s="145"/>
      <c r="C47" s="255"/>
      <c r="D47" s="256"/>
    </row>
    <row r="48" spans="1:4" ht="15.75" customHeight="1">
      <c r="A48" s="16" t="s">
        <v>39</v>
      </c>
      <c r="B48" s="134"/>
      <c r="C48" s="246"/>
      <c r="D48" s="247"/>
    </row>
    <row r="49" spans="1:4" ht="15.75" customHeight="1">
      <c r="A49" s="122" t="s">
        <v>41</v>
      </c>
      <c r="B49" s="134">
        <f>B50+B51+B52</f>
        <v>0</v>
      </c>
      <c r="C49" s="246">
        <f>C50+C51+C52</f>
        <v>0</v>
      </c>
      <c r="D49" s="247">
        <f>D50+D51+D52</f>
        <v>0</v>
      </c>
    </row>
    <row r="50" spans="1:4" ht="15.75" customHeight="1">
      <c r="A50" s="49"/>
      <c r="B50" s="135"/>
      <c r="C50" s="248"/>
      <c r="D50" s="249"/>
    </row>
    <row r="51" spans="1:4" ht="15.75" customHeight="1">
      <c r="A51" s="49"/>
      <c r="B51" s="135"/>
      <c r="C51" s="248"/>
      <c r="D51" s="249"/>
    </row>
    <row r="52" spans="1:4" ht="15.75" customHeight="1">
      <c r="A52" s="49"/>
      <c r="B52" s="135"/>
      <c r="C52" s="248"/>
      <c r="D52" s="249"/>
    </row>
    <row r="53" spans="1:4" ht="15.75" customHeight="1">
      <c r="A53" s="127" t="s">
        <v>42</v>
      </c>
      <c r="B53" s="135"/>
      <c r="C53" s="248"/>
      <c r="D53" s="249"/>
    </row>
    <row r="54" spans="2:4" ht="15.75" customHeight="1">
      <c r="B54" s="146"/>
      <c r="C54" s="257"/>
      <c r="D54" s="258"/>
    </row>
    <row r="55" spans="1:4" ht="15.75" customHeight="1">
      <c r="A55" s="4" t="s">
        <v>12</v>
      </c>
      <c r="B55" s="134"/>
      <c r="C55" s="246"/>
      <c r="D55" s="247"/>
    </row>
    <row r="56" spans="1:4" ht="15.75" customHeight="1">
      <c r="A56" s="122" t="s">
        <v>15</v>
      </c>
      <c r="B56" s="134">
        <f>B57+B58+B59</f>
        <v>0</v>
      </c>
      <c r="C56" s="246">
        <f>C57+C58+C59</f>
        <v>0</v>
      </c>
      <c r="D56" s="247">
        <v>0</v>
      </c>
    </row>
    <row r="57" spans="1:4" ht="15.75" customHeight="1">
      <c r="A57" s="49" t="s">
        <v>25</v>
      </c>
      <c r="B57" s="135"/>
      <c r="C57" s="248"/>
      <c r="D57" s="249" t="s">
        <v>111</v>
      </c>
    </row>
    <row r="58" spans="1:4" ht="15.75" customHeight="1">
      <c r="A58" s="49" t="s">
        <v>26</v>
      </c>
      <c r="B58" s="135"/>
      <c r="C58" s="248"/>
      <c r="D58" s="249"/>
    </row>
    <row r="59" spans="1:4" ht="15.75" customHeight="1">
      <c r="A59" s="49" t="s">
        <v>27</v>
      </c>
      <c r="B59" s="135"/>
      <c r="C59" s="248"/>
      <c r="D59" s="249"/>
    </row>
    <row r="60" spans="1:4" ht="15">
      <c r="A60" s="20"/>
      <c r="B60" s="136"/>
      <c r="C60" s="250"/>
      <c r="D60" s="251"/>
    </row>
    <row r="61" spans="1:4" ht="15">
      <c r="A61" s="122" t="s">
        <v>14</v>
      </c>
      <c r="B61" s="134">
        <f>B62+B63+B64</f>
        <v>0</v>
      </c>
      <c r="C61" s="246">
        <f>C62+C63+C64</f>
        <v>0</v>
      </c>
      <c r="D61" s="247">
        <f>D62+D63+D64</f>
        <v>0</v>
      </c>
    </row>
    <row r="62" spans="1:4" ht="15">
      <c r="A62" s="49" t="s">
        <v>25</v>
      </c>
      <c r="B62" s="135"/>
      <c r="C62" s="248"/>
      <c r="D62" s="249"/>
    </row>
    <row r="63" spans="1:4" ht="15">
      <c r="A63" s="49" t="s">
        <v>26</v>
      </c>
      <c r="B63" s="135"/>
      <c r="C63" s="248"/>
      <c r="D63" s="249"/>
    </row>
    <row r="64" spans="1:4" ht="15.75" customHeight="1">
      <c r="A64" s="49" t="s">
        <v>27</v>
      </c>
      <c r="B64" s="135"/>
      <c r="C64" s="248"/>
      <c r="D64" s="249"/>
    </row>
    <row r="65" spans="1:4" ht="15.75" customHeight="1">
      <c r="A65" s="20"/>
      <c r="B65" s="136"/>
      <c r="C65" s="250"/>
      <c r="D65" s="251"/>
    </row>
    <row r="66" spans="1:4" ht="15.75" customHeight="1">
      <c r="A66" s="122" t="s">
        <v>9</v>
      </c>
      <c r="B66" s="134">
        <f>B67+B68+B69</f>
        <v>0</v>
      </c>
      <c r="C66" s="246">
        <f>C67+C68+C69</f>
        <v>0</v>
      </c>
      <c r="D66" s="247">
        <f>D67+D68+D69</f>
        <v>0</v>
      </c>
    </row>
    <row r="67" spans="1:4" ht="15.75" customHeight="1">
      <c r="A67" s="49" t="s">
        <v>25</v>
      </c>
      <c r="B67" s="259"/>
      <c r="C67" s="259"/>
      <c r="D67" s="259"/>
    </row>
    <row r="68" spans="1:4" ht="15.75" customHeight="1">
      <c r="A68" s="49" t="s">
        <v>26</v>
      </c>
      <c r="B68" s="135"/>
      <c r="C68" s="248"/>
      <c r="D68" s="249"/>
    </row>
    <row r="69" spans="1:4" ht="15.75" customHeight="1">
      <c r="A69" s="49" t="s">
        <v>27</v>
      </c>
      <c r="B69" s="135"/>
      <c r="C69" s="248"/>
      <c r="D69" s="249"/>
    </row>
    <row r="70" spans="1:4" ht="15.75" customHeight="1">
      <c r="A70" s="20"/>
      <c r="B70" s="136"/>
      <c r="C70" s="250"/>
      <c r="D70" s="251"/>
    </row>
    <row r="71" spans="1:4" ht="15.75" customHeight="1">
      <c r="A71" s="122" t="s">
        <v>16</v>
      </c>
      <c r="B71" s="134">
        <f>B72+B73+B74</f>
        <v>0</v>
      </c>
      <c r="C71" s="246">
        <f>C72+C73+C74</f>
        <v>0</v>
      </c>
      <c r="D71" s="247">
        <f>D72+D73+D74</f>
        <v>0</v>
      </c>
    </row>
    <row r="72" spans="1:4" ht="15.75" customHeight="1">
      <c r="A72" s="49" t="s">
        <v>25</v>
      </c>
      <c r="B72" s="135"/>
      <c r="C72" s="248"/>
      <c r="D72" s="249"/>
    </row>
    <row r="73" spans="1:4" ht="15.75" customHeight="1">
      <c r="A73" s="49" t="s">
        <v>26</v>
      </c>
      <c r="B73" s="135"/>
      <c r="C73" s="248"/>
      <c r="D73" s="249"/>
    </row>
    <row r="74" spans="1:4" ht="15.75" customHeight="1">
      <c r="A74" s="49" t="s">
        <v>27</v>
      </c>
      <c r="B74" s="135"/>
      <c r="C74" s="248"/>
      <c r="D74" s="249"/>
    </row>
    <row r="75" spans="1:4" ht="15.75" customHeight="1">
      <c r="A75" s="20"/>
      <c r="B75" s="136"/>
      <c r="C75" s="250"/>
      <c r="D75" s="251"/>
    </row>
    <row r="76" spans="1:4" ht="15.75" customHeight="1">
      <c r="A76" s="122" t="s">
        <v>20</v>
      </c>
      <c r="B76" s="134">
        <f>B77+B78+B79</f>
        <v>0</v>
      </c>
      <c r="C76" s="246">
        <f>C77+C78+C79</f>
        <v>0</v>
      </c>
      <c r="D76" s="247">
        <f>D77+D78+D79</f>
        <v>0</v>
      </c>
    </row>
    <row r="77" spans="1:4" ht="15.75" customHeight="1">
      <c r="A77" s="49" t="s">
        <v>25</v>
      </c>
      <c r="B77" s="135"/>
      <c r="C77" s="248"/>
      <c r="D77" s="249"/>
    </row>
    <row r="78" spans="1:4" ht="15.75" customHeight="1">
      <c r="A78" s="49" t="s">
        <v>26</v>
      </c>
      <c r="B78" s="135"/>
      <c r="C78" s="248"/>
      <c r="D78" s="249"/>
    </row>
    <row r="79" spans="1:4" ht="15.75" customHeight="1">
      <c r="A79" s="49" t="s">
        <v>27</v>
      </c>
      <c r="B79" s="135"/>
      <c r="C79" s="248"/>
      <c r="D79" s="249"/>
    </row>
    <row r="80" spans="1:4" ht="15.75" customHeight="1">
      <c r="A80" s="21"/>
      <c r="B80" s="145"/>
      <c r="C80" s="255"/>
      <c r="D80" s="256"/>
    </row>
    <row r="81" spans="1:4" ht="15.75" customHeight="1">
      <c r="A81" s="16" t="s">
        <v>39</v>
      </c>
      <c r="B81" s="144">
        <f>B82+B83</f>
        <v>0</v>
      </c>
      <c r="C81" s="253">
        <f>C82+C83</f>
        <v>0</v>
      </c>
      <c r="D81" s="254">
        <f>D82+D83</f>
        <v>0</v>
      </c>
    </row>
    <row r="82" spans="1:4" ht="15.75" customHeight="1">
      <c r="A82" s="129" t="s">
        <v>43</v>
      </c>
      <c r="B82" s="135"/>
      <c r="C82" s="248"/>
      <c r="D82" s="249"/>
    </row>
    <row r="83" spans="1:4" ht="15.75" customHeight="1">
      <c r="A83" s="19" t="s">
        <v>31</v>
      </c>
      <c r="B83" s="135"/>
      <c r="C83" s="248"/>
      <c r="D83" s="249"/>
    </row>
    <row r="84" spans="1:4" ht="15.75" customHeight="1">
      <c r="A84" s="25"/>
      <c r="B84" s="260"/>
      <c r="C84" s="261"/>
      <c r="D84" s="262"/>
    </row>
    <row r="85" spans="1:4" ht="15.75" customHeight="1">
      <c r="A85" s="37" t="s">
        <v>46</v>
      </c>
      <c r="B85" s="56" t="s">
        <v>0</v>
      </c>
      <c r="C85" s="1" t="s">
        <v>1</v>
      </c>
      <c r="D85" s="70" t="s">
        <v>2</v>
      </c>
    </row>
    <row r="86" spans="1:4" ht="15.75" customHeight="1">
      <c r="A86" s="35"/>
      <c r="B86" s="135"/>
      <c r="C86" s="248"/>
      <c r="D86" s="249"/>
    </row>
    <row r="87" spans="1:4" ht="15.75" customHeight="1">
      <c r="A87" s="35"/>
      <c r="B87" s="135"/>
      <c r="C87" s="248"/>
      <c r="D87" s="249"/>
    </row>
    <row r="88" spans="1:4" ht="15.75" customHeight="1">
      <c r="A88" s="35"/>
      <c r="B88" s="135"/>
      <c r="C88" s="248"/>
      <c r="D88" s="249"/>
    </row>
    <row r="89" spans="1:4" ht="15.75" customHeight="1">
      <c r="A89" s="35"/>
      <c r="B89" s="135"/>
      <c r="C89" s="248"/>
      <c r="D89" s="249"/>
    </row>
    <row r="90" spans="1:4" ht="15.75" customHeight="1">
      <c r="A90" s="35"/>
      <c r="B90" s="135"/>
      <c r="C90" s="248"/>
      <c r="D90" s="249"/>
    </row>
    <row r="91" spans="1:4" ht="15.75" customHeight="1">
      <c r="A91" s="35"/>
      <c r="B91" s="135"/>
      <c r="C91" s="248"/>
      <c r="D91" s="249"/>
    </row>
    <row r="92" spans="1:4" ht="15.75" customHeight="1">
      <c r="A92" s="35"/>
      <c r="B92" s="135"/>
      <c r="C92" s="248"/>
      <c r="D92" s="249"/>
    </row>
    <row r="93" spans="1:4" ht="15.75" customHeight="1">
      <c r="A93" s="35"/>
      <c r="B93" s="135"/>
      <c r="C93" s="248"/>
      <c r="D93" s="249"/>
    </row>
    <row r="94" spans="1:4" s="36" customFormat="1" ht="15.75" customHeight="1">
      <c r="A94" s="35"/>
      <c r="B94" s="135"/>
      <c r="C94" s="248"/>
      <c r="D94" s="249"/>
    </row>
    <row r="95" spans="1:4" ht="15.75" customHeight="1">
      <c r="A95" s="35"/>
      <c r="B95" s="135"/>
      <c r="C95" s="248"/>
      <c r="D95" s="249"/>
    </row>
    <row r="96" spans="1:4" ht="15.75" customHeight="1">
      <c r="A96" s="35"/>
      <c r="B96" s="135"/>
      <c r="C96" s="248"/>
      <c r="D96" s="249"/>
    </row>
    <row r="97" spans="1:4" ht="15.75" customHeight="1">
      <c r="A97" s="35"/>
      <c r="B97" s="135"/>
      <c r="C97" s="248"/>
      <c r="D97" s="249"/>
    </row>
    <row r="98" spans="1:4" ht="15.75" customHeight="1">
      <c r="A98" s="35"/>
      <c r="B98" s="135"/>
      <c r="C98" s="248"/>
      <c r="D98" s="249"/>
    </row>
    <row r="99" spans="1:4" ht="15.75" customHeight="1">
      <c r="A99" s="35"/>
      <c r="B99" s="135"/>
      <c r="C99" s="248"/>
      <c r="D99" s="249"/>
    </row>
    <row r="100" spans="1:4" ht="15.75" customHeight="1">
      <c r="A100" s="35"/>
      <c r="B100" s="135"/>
      <c r="C100" s="248"/>
      <c r="D100" s="249"/>
    </row>
    <row r="101" spans="1:4" ht="15.75" customHeight="1">
      <c r="A101" s="24" t="s">
        <v>47</v>
      </c>
      <c r="B101" s="135">
        <f>B86+B87+B88+B89+B90+B91+B92+B93+B94+B95+B96+B97+B98+B99+B100</f>
        <v>0</v>
      </c>
      <c r="C101" s="249">
        <f>C86+C87+C88+C89+C90+C91+C92+C93+C94+C95+C96+C97+C98+C99+C100</f>
        <v>0</v>
      </c>
      <c r="D101" s="249">
        <f>D86+D87+D88+D89+D90+D91+D92+D93+D94+D95+D96+D97+D98+D99+D100</f>
        <v>0</v>
      </c>
    </row>
    <row r="102" spans="1:4" ht="15.75" customHeight="1">
      <c r="A102" s="40" t="s">
        <v>48</v>
      </c>
      <c r="B102" s="263">
        <f>B6+B10+B15+B20+B28+B33+B38+B43+B49+B56+B61+B66+B71+B76+B81+B101</f>
        <v>705714</v>
      </c>
      <c r="C102" s="264">
        <f>C6+C10+C15+C20+C28+C33+C38+C43+C49+C56+C61+C66+C71+C76+C81+C101</f>
        <v>4.6</v>
      </c>
      <c r="D102" s="265">
        <f>D6+D10+D15+D20+D28+D33+D38+D43+D49+D56+D61+D66+D71+D76+D81+D101</f>
        <v>0</v>
      </c>
    </row>
    <row r="103" spans="1:4" ht="15.75" customHeight="1">
      <c r="A103" s="27" t="s">
        <v>24</v>
      </c>
      <c r="B103" s="130"/>
      <c r="C103" s="130"/>
      <c r="D103" s="97"/>
    </row>
    <row r="104" spans="1:4" ht="15.75" customHeight="1">
      <c r="A104" s="29"/>
      <c r="B104" s="124"/>
      <c r="C104" s="124"/>
      <c r="D104" s="98"/>
    </row>
    <row r="105" spans="1:4" ht="15.75" customHeight="1">
      <c r="A105" s="29"/>
      <c r="B105" s="124"/>
      <c r="C105" s="124"/>
      <c r="D105" s="98"/>
    </row>
    <row r="106" spans="1:4" ht="15.75" customHeight="1">
      <c r="A106" s="29"/>
      <c r="B106" s="124"/>
      <c r="C106" s="124"/>
      <c r="D106" s="98"/>
    </row>
    <row r="107" spans="1:4" ht="15.75" customHeight="1">
      <c r="A107" s="29"/>
      <c r="B107" s="124"/>
      <c r="C107" s="124"/>
      <c r="D107" s="98"/>
    </row>
    <row r="108" spans="1:4" ht="15.75" customHeight="1">
      <c r="A108" s="29"/>
      <c r="B108" s="124"/>
      <c r="C108" s="124"/>
      <c r="D108" s="98"/>
    </row>
    <row r="109" spans="1:4" ht="15.75" customHeight="1">
      <c r="A109" s="131"/>
      <c r="B109" s="132"/>
      <c r="C109" s="132"/>
      <c r="D109" s="99"/>
    </row>
    <row r="110" ht="15.75" customHeight="1"/>
    <row r="111" ht="15.75" customHeight="1"/>
  </sheetData>
  <sheetProtection/>
  <printOptions/>
  <pageMargins left="0.4895833333333333" right="0.25" top="0.5" bottom="0.5" header="0.05" footer="0.05"/>
  <pageSetup horizontalDpi="600" verticalDpi="600" orientation="portrait" r:id="rId1"/>
  <headerFooter>
    <oddHeader>&amp;CTOCOWA
&amp;"-,Bold"&amp;KFF0000DRAFT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view="pageLayout" zoomScale="85" zoomScaleNormal="85" zoomScalePageLayoutView="85" workbookViewId="0" topLeftCell="A1">
      <selection activeCell="B7" sqref="B7"/>
    </sheetView>
  </sheetViews>
  <sheetFormatPr defaultColWidth="9.140625" defaultRowHeight="15"/>
  <cols>
    <col min="1" max="1" width="43.140625" style="154" customWidth="1"/>
    <col min="2" max="2" width="16.57421875" style="154" customWidth="1"/>
    <col min="3" max="3" width="18.57421875" style="154" customWidth="1"/>
    <col min="4" max="4" width="17.140625" style="206" customWidth="1"/>
    <col min="5" max="5" width="17.57421875" style="154" customWidth="1"/>
    <col min="6" max="9" width="8.8515625" style="154" customWidth="1"/>
    <col min="10" max="16384" width="9.140625" style="154" customWidth="1"/>
  </cols>
  <sheetData>
    <row r="1" spans="1:4" ht="15">
      <c r="A1" s="360"/>
      <c r="B1" s="10" t="s">
        <v>21</v>
      </c>
      <c r="C1" s="153"/>
      <c r="D1" s="205"/>
    </row>
    <row r="2" spans="1:4" ht="15">
      <c r="A2" s="152"/>
      <c r="B2" s="10" t="s">
        <v>22</v>
      </c>
      <c r="C2" s="153"/>
      <c r="D2" s="205"/>
    </row>
    <row r="3" spans="1:4" ht="15">
      <c r="A3" s="152"/>
      <c r="B3" s="10" t="s">
        <v>23</v>
      </c>
      <c r="C3" s="153"/>
      <c r="D3" s="205"/>
    </row>
    <row r="4" spans="1:4" ht="15">
      <c r="A4" s="3" t="s">
        <v>17</v>
      </c>
      <c r="B4" s="1" t="s">
        <v>0</v>
      </c>
      <c r="C4" s="1" t="s">
        <v>1</v>
      </c>
      <c r="D4" s="70" t="s">
        <v>2</v>
      </c>
    </row>
    <row r="5" spans="1:4" ht="15.75" customHeight="1">
      <c r="A5" s="4" t="s">
        <v>10</v>
      </c>
      <c r="B5" s="71"/>
      <c r="C5" s="155"/>
      <c r="D5" s="156"/>
    </row>
    <row r="6" spans="1:4" ht="15.75" customHeight="1">
      <c r="A6" s="127" t="s">
        <v>4</v>
      </c>
      <c r="B6" s="237">
        <f>SUM(B7:B13)</f>
        <v>906493.1599999999</v>
      </c>
      <c r="C6" s="185">
        <f>SUM(C7:C9)</f>
        <v>10.129999999999999</v>
      </c>
      <c r="D6" s="186">
        <f>SUM(D7:D9)</f>
        <v>12165</v>
      </c>
    </row>
    <row r="7" spans="1:4" ht="15.75" customHeight="1">
      <c r="A7" s="49" t="s">
        <v>174</v>
      </c>
      <c r="B7" s="352">
        <v>478905.38</v>
      </c>
      <c r="C7" s="216">
        <v>5</v>
      </c>
      <c r="D7" s="217">
        <v>4595</v>
      </c>
    </row>
    <row r="8" spans="1:4" ht="15.75" customHeight="1">
      <c r="A8" s="49" t="s">
        <v>175</v>
      </c>
      <c r="B8" s="353">
        <v>281208.07</v>
      </c>
      <c r="C8" s="218">
        <v>3</v>
      </c>
      <c r="D8" s="219">
        <v>5306</v>
      </c>
    </row>
    <row r="9" spans="1:4" ht="15.75" customHeight="1">
      <c r="A9" s="49" t="s">
        <v>176</v>
      </c>
      <c r="B9" s="361">
        <v>146379.71</v>
      </c>
      <c r="C9" s="362">
        <v>2.13</v>
      </c>
      <c r="D9" s="363">
        <v>2264</v>
      </c>
    </row>
    <row r="10" spans="1:4" ht="15.75" customHeight="1">
      <c r="A10" s="376" t="s">
        <v>205</v>
      </c>
      <c r="B10" s="364"/>
      <c r="C10" s="187"/>
      <c r="D10" s="187"/>
    </row>
    <row r="11" spans="1:4" ht="15.75" customHeight="1">
      <c r="A11" s="376" t="s">
        <v>205</v>
      </c>
      <c r="B11" s="364"/>
      <c r="C11" s="187"/>
      <c r="D11" s="187"/>
    </row>
    <row r="12" spans="1:4" ht="15.75" customHeight="1">
      <c r="A12" s="376" t="s">
        <v>207</v>
      </c>
      <c r="B12" s="364"/>
      <c r="C12" s="187"/>
      <c r="D12" s="187"/>
    </row>
    <row r="13" spans="1:4" ht="15.75" customHeight="1">
      <c r="A13" s="376" t="s">
        <v>206</v>
      </c>
      <c r="B13" s="364"/>
      <c r="C13" s="187"/>
      <c r="D13" s="187"/>
    </row>
    <row r="14" spans="1:4" ht="15.75" customHeight="1">
      <c r="A14" s="20"/>
      <c r="B14" s="351"/>
      <c r="C14" s="189"/>
      <c r="D14" s="190"/>
    </row>
    <row r="15" spans="1:4" ht="15.75" customHeight="1">
      <c r="A15" s="158" t="s">
        <v>5</v>
      </c>
      <c r="B15" s="237">
        <f>B16+B17+B18</f>
        <v>188916</v>
      </c>
      <c r="C15" s="185">
        <f>C16+C17+C18</f>
        <v>0</v>
      </c>
      <c r="D15" s="186">
        <f>D16+D17+D18</f>
        <v>300</v>
      </c>
    </row>
    <row r="16" spans="1:4" ht="15.75" customHeight="1">
      <c r="A16" s="116" t="s">
        <v>70</v>
      </c>
      <c r="B16" s="230">
        <v>101749</v>
      </c>
      <c r="C16" s="187"/>
      <c r="D16" s="220">
        <v>210</v>
      </c>
    </row>
    <row r="17" spans="1:4" ht="15.75" customHeight="1">
      <c r="A17" s="116" t="s">
        <v>71</v>
      </c>
      <c r="B17" s="230">
        <v>87167</v>
      </c>
      <c r="C17" s="223"/>
      <c r="D17" s="224">
        <v>90</v>
      </c>
    </row>
    <row r="18" spans="1:4" ht="15.75" customHeight="1">
      <c r="A18" s="49" t="s">
        <v>111</v>
      </c>
      <c r="B18" s="230"/>
      <c r="C18" s="223"/>
      <c r="D18" s="224"/>
    </row>
    <row r="19" spans="1:4" ht="15.75" customHeight="1">
      <c r="A19" s="20"/>
      <c r="B19" s="351"/>
      <c r="C19" s="225"/>
      <c r="D19" s="226"/>
    </row>
    <row r="20" spans="1:4" ht="15.75" customHeight="1">
      <c r="A20" s="158" t="s">
        <v>6</v>
      </c>
      <c r="B20" s="237">
        <f>SUM(B22:B32)</f>
        <v>131376.08000000002</v>
      </c>
      <c r="C20" s="227">
        <f>SUM(C22:C32)</f>
        <v>0</v>
      </c>
      <c r="D20" s="227">
        <f>SUM(D22:D32)</f>
        <v>112</v>
      </c>
    </row>
    <row r="21" spans="1:4" ht="15.75" customHeight="1">
      <c r="A21" s="127" t="s">
        <v>115</v>
      </c>
      <c r="B21" s="237"/>
      <c r="C21" s="228"/>
      <c r="D21" s="229"/>
    </row>
    <row r="22" spans="1:4" ht="15.75" customHeight="1">
      <c r="A22" s="49" t="s">
        <v>112</v>
      </c>
      <c r="B22" s="230">
        <v>11111</v>
      </c>
      <c r="C22" s="223"/>
      <c r="D22" s="223">
        <v>5</v>
      </c>
    </row>
    <row r="23" spans="1:4" ht="15.75" customHeight="1">
      <c r="A23" s="49" t="s">
        <v>113</v>
      </c>
      <c r="B23" s="230">
        <v>11111</v>
      </c>
      <c r="C23" s="223"/>
      <c r="D23" s="223">
        <v>16</v>
      </c>
    </row>
    <row r="24" spans="1:4" ht="15.75" customHeight="1">
      <c r="A24" s="49" t="s">
        <v>112</v>
      </c>
      <c r="B24" s="230">
        <v>11111</v>
      </c>
      <c r="C24" s="223"/>
      <c r="D24" s="223">
        <v>6</v>
      </c>
    </row>
    <row r="25" spans="1:4" ht="15.75" customHeight="1">
      <c r="A25" s="211" t="s">
        <v>114</v>
      </c>
      <c r="B25" s="231">
        <v>11111</v>
      </c>
      <c r="C25" s="232"/>
      <c r="D25" s="232">
        <v>5</v>
      </c>
    </row>
    <row r="26" spans="1:4" ht="15.75" customHeight="1">
      <c r="A26" s="212" t="s">
        <v>116</v>
      </c>
      <c r="B26" s="231">
        <v>6000</v>
      </c>
      <c r="C26" s="223"/>
      <c r="D26" s="232">
        <v>8</v>
      </c>
    </row>
    <row r="27" spans="1:4" ht="15.75" customHeight="1">
      <c r="A27" s="213" t="s">
        <v>117</v>
      </c>
      <c r="B27" s="233"/>
      <c r="C27" s="234"/>
      <c r="D27" s="235"/>
    </row>
    <row r="28" spans="1:4" ht="15.75" customHeight="1">
      <c r="A28" s="214" t="s">
        <v>119</v>
      </c>
      <c r="B28" s="231">
        <v>20640</v>
      </c>
      <c r="C28" s="223"/>
      <c r="D28" s="236">
        <v>37</v>
      </c>
    </row>
    <row r="29" spans="1:4" ht="15.75" customHeight="1">
      <c r="A29" s="214" t="s">
        <v>114</v>
      </c>
      <c r="B29" s="231">
        <v>17100</v>
      </c>
      <c r="C29" s="223"/>
      <c r="D29" s="223">
        <v>25</v>
      </c>
    </row>
    <row r="30" spans="1:4" ht="15.75" customHeight="1">
      <c r="A30" s="212" t="s">
        <v>121</v>
      </c>
      <c r="B30" s="231">
        <v>13700</v>
      </c>
      <c r="C30" s="223"/>
      <c r="D30" s="236">
        <v>5</v>
      </c>
    </row>
    <row r="31" spans="1:4" ht="15.75" customHeight="1">
      <c r="A31" s="115" t="s">
        <v>123</v>
      </c>
      <c r="B31" s="237"/>
      <c r="C31" s="228"/>
      <c r="D31" s="228"/>
    </row>
    <row r="32" spans="1:4" ht="15.75" customHeight="1">
      <c r="A32" s="116" t="s">
        <v>122</v>
      </c>
      <c r="B32" s="230">
        <v>29492.08</v>
      </c>
      <c r="C32" s="223"/>
      <c r="D32" s="223">
        <v>5</v>
      </c>
    </row>
    <row r="33" spans="1:4" ht="15.75" customHeight="1">
      <c r="A33" s="215"/>
      <c r="B33" s="354"/>
      <c r="C33" s="228"/>
      <c r="D33" s="238"/>
    </row>
    <row r="34" spans="1:4" ht="15.75" customHeight="1">
      <c r="A34" s="18" t="s">
        <v>40</v>
      </c>
      <c r="B34" s="237"/>
      <c r="C34" s="228"/>
      <c r="D34" s="229"/>
    </row>
    <row r="35" spans="1:4" ht="15.75" customHeight="1">
      <c r="A35" s="158" t="s">
        <v>32</v>
      </c>
      <c r="B35" s="355">
        <f>B36+B37+B38</f>
        <v>0</v>
      </c>
      <c r="C35" s="239">
        <f>C36+C37+C38</f>
        <v>0</v>
      </c>
      <c r="D35" s="240">
        <f>D36+D37+D38</f>
        <v>0</v>
      </c>
    </row>
    <row r="36" spans="1:4" ht="15.75" customHeight="1">
      <c r="A36" s="49" t="s">
        <v>30</v>
      </c>
      <c r="B36" s="230"/>
      <c r="C36" s="223"/>
      <c r="D36" s="224"/>
    </row>
    <row r="37" spans="1:4" ht="15.75" customHeight="1">
      <c r="A37" s="49" t="s">
        <v>30</v>
      </c>
      <c r="B37" s="230"/>
      <c r="C37" s="223"/>
      <c r="D37" s="224"/>
    </row>
    <row r="38" spans="1:4" ht="15.75" customHeight="1">
      <c r="A38" s="49" t="s">
        <v>30</v>
      </c>
      <c r="B38" s="230"/>
      <c r="C38" s="223"/>
      <c r="D38" s="224"/>
    </row>
    <row r="39" spans="1:5" ht="15.75" customHeight="1">
      <c r="A39" s="128"/>
      <c r="B39" s="351"/>
      <c r="C39" s="225"/>
      <c r="D39" s="226"/>
      <c r="E39" s="165"/>
    </row>
    <row r="40" spans="1:4" ht="15.75" customHeight="1">
      <c r="A40" s="4" t="s">
        <v>11</v>
      </c>
      <c r="B40" s="237"/>
      <c r="C40" s="228"/>
      <c r="D40" s="229"/>
    </row>
    <row r="41" spans="1:4" ht="15.75" customHeight="1">
      <c r="A41" s="4" t="s">
        <v>29</v>
      </c>
      <c r="B41" s="237"/>
      <c r="C41" s="228"/>
      <c r="D41" s="229"/>
    </row>
    <row r="42" spans="1:4" ht="15.75" customHeight="1">
      <c r="A42" s="158" t="s">
        <v>200</v>
      </c>
      <c r="B42" s="237">
        <f>SUM(B43)</f>
        <v>272624</v>
      </c>
      <c r="C42" s="486">
        <f>SUM(C43)</f>
        <v>2.55</v>
      </c>
      <c r="D42" s="486">
        <f>SUM(D43)</f>
        <v>18452</v>
      </c>
    </row>
    <row r="43" spans="1:4" ht="15.75" customHeight="1">
      <c r="A43" s="49" t="s">
        <v>87</v>
      </c>
      <c r="B43" s="230">
        <v>272624</v>
      </c>
      <c r="C43" s="223">
        <v>2.55</v>
      </c>
      <c r="D43" s="224">
        <v>18452</v>
      </c>
    </row>
    <row r="44" spans="1:4" ht="15.75" customHeight="1">
      <c r="A44" s="20"/>
      <c r="B44" s="351"/>
      <c r="C44" s="225"/>
      <c r="D44" s="226"/>
    </row>
    <row r="45" spans="1:4" ht="15.75" customHeight="1">
      <c r="A45" s="158" t="s">
        <v>38</v>
      </c>
      <c r="B45" s="237">
        <f>B46+B47+B48</f>
        <v>833908</v>
      </c>
      <c r="C45" s="228">
        <f>C46+C47+C48</f>
        <v>7.8</v>
      </c>
      <c r="D45" s="229">
        <f>D46+D47+D48</f>
        <v>0</v>
      </c>
    </row>
    <row r="46" spans="1:4" ht="15.75" customHeight="1">
      <c r="A46" s="49" t="s">
        <v>87</v>
      </c>
      <c r="B46" s="230">
        <v>833908</v>
      </c>
      <c r="C46" s="223">
        <v>7.8</v>
      </c>
      <c r="D46" s="224"/>
    </row>
    <row r="47" spans="1:4" ht="15.75" customHeight="1">
      <c r="A47" s="49" t="s">
        <v>26</v>
      </c>
      <c r="B47" s="230"/>
      <c r="C47" s="223"/>
      <c r="D47" s="224"/>
    </row>
    <row r="48" spans="1:4" ht="15.75" customHeight="1">
      <c r="A48" s="49" t="s">
        <v>27</v>
      </c>
      <c r="B48" s="230"/>
      <c r="C48" s="113"/>
      <c r="D48" s="157"/>
    </row>
    <row r="49" spans="1:4" ht="15.75" customHeight="1">
      <c r="A49" s="20"/>
      <c r="B49" s="356"/>
      <c r="C49" s="167"/>
      <c r="D49" s="168"/>
    </row>
    <row r="50" spans="1:4" ht="15.75" customHeight="1">
      <c r="A50" s="158" t="s">
        <v>7</v>
      </c>
      <c r="B50" s="237">
        <f>B51+B52+B53</f>
        <v>0</v>
      </c>
      <c r="C50" s="185">
        <f>C51+C52+C53</f>
        <v>1.5</v>
      </c>
      <c r="D50" s="186">
        <f>D51+D52+D53</f>
        <v>0</v>
      </c>
    </row>
    <row r="51" spans="1:4" ht="15.75" customHeight="1">
      <c r="A51" s="49" t="s">
        <v>87</v>
      </c>
      <c r="B51" s="230"/>
      <c r="C51" s="187">
        <v>1.5</v>
      </c>
      <c r="D51" s="188"/>
    </row>
    <row r="52" spans="1:4" ht="15.75" customHeight="1">
      <c r="A52" s="49" t="s">
        <v>26</v>
      </c>
      <c r="B52" s="230"/>
      <c r="C52" s="187"/>
      <c r="D52" s="188"/>
    </row>
    <row r="53" spans="1:4" ht="15.75" customHeight="1">
      <c r="A53" s="49" t="s">
        <v>27</v>
      </c>
      <c r="B53" s="230"/>
      <c r="C53" s="187"/>
      <c r="D53" s="188"/>
    </row>
    <row r="54" spans="1:4" ht="15.75" customHeight="1">
      <c r="A54" s="20"/>
      <c r="B54" s="351"/>
      <c r="C54" s="189"/>
      <c r="D54" s="190"/>
    </row>
    <row r="55" spans="1:4" ht="15.75" customHeight="1">
      <c r="A55" s="158" t="s">
        <v>8</v>
      </c>
      <c r="B55" s="237">
        <f>B56+B57+B58</f>
        <v>0</v>
      </c>
      <c r="C55" s="185">
        <f>C56+C57+C58</f>
        <v>0</v>
      </c>
      <c r="D55" s="186">
        <f>D56+D57+D58</f>
        <v>0</v>
      </c>
    </row>
    <row r="56" spans="1:4" ht="15.75" customHeight="1">
      <c r="A56" s="49" t="s">
        <v>25</v>
      </c>
      <c r="B56" s="230"/>
      <c r="C56" s="187"/>
      <c r="D56" s="188"/>
    </row>
    <row r="57" spans="1:4" ht="15.75" customHeight="1">
      <c r="A57" s="49" t="s">
        <v>26</v>
      </c>
      <c r="B57" s="230"/>
      <c r="C57" s="187"/>
      <c r="D57" s="188"/>
    </row>
    <row r="58" spans="1:4" ht="15.75" customHeight="1">
      <c r="A58" s="49" t="s">
        <v>27</v>
      </c>
      <c r="B58" s="230"/>
      <c r="C58" s="187"/>
      <c r="D58" s="188"/>
    </row>
    <row r="59" spans="1:4" ht="15.75" customHeight="1">
      <c r="A59" s="21"/>
      <c r="B59" s="356"/>
      <c r="C59" s="194"/>
      <c r="D59" s="195"/>
    </row>
    <row r="60" spans="1:4" ht="15.75" customHeight="1">
      <c r="A60" s="16" t="s">
        <v>39</v>
      </c>
      <c r="B60" s="237" t="s">
        <v>111</v>
      </c>
      <c r="C60" s="185" t="s">
        <v>111</v>
      </c>
      <c r="D60" s="186"/>
    </row>
    <row r="61" spans="1:4" ht="15.75" customHeight="1">
      <c r="A61" s="399" t="s">
        <v>41</v>
      </c>
      <c r="B61" s="396"/>
      <c r="C61" s="396"/>
      <c r="D61" s="186">
        <f>D62+D63+D64</f>
        <v>0</v>
      </c>
    </row>
    <row r="62" spans="1:4" ht="15.75" customHeight="1">
      <c r="A62" s="49"/>
      <c r="B62" s="230"/>
      <c r="C62" s="187"/>
      <c r="D62" s="188"/>
    </row>
    <row r="63" spans="1:4" ht="15">
      <c r="A63" s="49" t="s">
        <v>233</v>
      </c>
      <c r="B63" s="230">
        <v>360665</v>
      </c>
      <c r="C63" s="187">
        <v>3.37</v>
      </c>
      <c r="D63" s="188"/>
    </row>
    <row r="64" spans="1:4" ht="15">
      <c r="A64" s="49"/>
      <c r="B64" s="230"/>
      <c r="C64" s="187"/>
      <c r="D64" s="188"/>
    </row>
    <row r="65" spans="1:4" ht="15">
      <c r="A65" s="127" t="s">
        <v>42</v>
      </c>
      <c r="B65" s="230"/>
      <c r="C65" s="187"/>
      <c r="D65" s="188"/>
    </row>
    <row r="66" spans="2:4" ht="15">
      <c r="B66" s="357"/>
      <c r="C66" s="196"/>
      <c r="D66" s="197"/>
    </row>
    <row r="67" spans="1:4" ht="15.75" customHeight="1">
      <c r="A67" s="4" t="s">
        <v>12</v>
      </c>
      <c r="B67" s="237"/>
      <c r="C67" s="185"/>
      <c r="D67" s="186"/>
    </row>
    <row r="68" spans="1:4" ht="15.75" customHeight="1">
      <c r="A68" s="158" t="s">
        <v>15</v>
      </c>
      <c r="B68" s="237">
        <f>B69+B70+B71</f>
        <v>0</v>
      </c>
      <c r="C68" s="185">
        <f>C69+C70+C71</f>
        <v>0</v>
      </c>
      <c r="D68" s="186">
        <f>D69+D70+D71</f>
        <v>0</v>
      </c>
    </row>
    <row r="69" spans="1:4" ht="15.75" customHeight="1">
      <c r="A69" s="49" t="s">
        <v>25</v>
      </c>
      <c r="B69" s="230"/>
      <c r="C69" s="187"/>
      <c r="D69" s="188">
        <v>0</v>
      </c>
    </row>
    <row r="70" spans="1:4" ht="15.75" customHeight="1">
      <c r="A70" s="49" t="s">
        <v>26</v>
      </c>
      <c r="B70" s="230"/>
      <c r="C70" s="187"/>
      <c r="D70" s="188"/>
    </row>
    <row r="71" spans="1:4" ht="15.75" customHeight="1">
      <c r="A71" s="49" t="s">
        <v>27</v>
      </c>
      <c r="B71" s="230"/>
      <c r="C71" s="187"/>
      <c r="D71" s="188"/>
    </row>
    <row r="72" spans="1:4" ht="15.75" customHeight="1">
      <c r="A72" s="20"/>
      <c r="B72" s="351"/>
      <c r="C72" s="189"/>
      <c r="D72" s="190"/>
    </row>
    <row r="73" spans="1:4" ht="15.75" customHeight="1">
      <c r="A73" s="158" t="s">
        <v>14</v>
      </c>
      <c r="B73" s="237">
        <f>B74+B75+B76</f>
        <v>0</v>
      </c>
      <c r="C73" s="185">
        <f>C74+C75+C76</f>
        <v>0</v>
      </c>
      <c r="D73" s="186">
        <f>D74+D75+D76</f>
        <v>0</v>
      </c>
    </row>
    <row r="74" spans="1:4" ht="15.75" customHeight="1">
      <c r="A74" s="49" t="s">
        <v>25</v>
      </c>
      <c r="B74" s="230"/>
      <c r="C74" s="187"/>
      <c r="D74" s="188"/>
    </row>
    <row r="75" spans="1:4" ht="15.75" customHeight="1">
      <c r="A75" s="49" t="s">
        <v>26</v>
      </c>
      <c r="B75" s="230"/>
      <c r="C75" s="187"/>
      <c r="D75" s="188"/>
    </row>
    <row r="76" spans="1:4" ht="15.75" customHeight="1">
      <c r="A76" s="49" t="s">
        <v>27</v>
      </c>
      <c r="B76" s="230"/>
      <c r="C76" s="187"/>
      <c r="D76" s="188"/>
    </row>
    <row r="77" spans="1:4" ht="15.75" customHeight="1">
      <c r="A77" s="20"/>
      <c r="B77" s="351"/>
      <c r="C77" s="189"/>
      <c r="D77" s="190"/>
    </row>
    <row r="78" spans="1:4" ht="15.75" customHeight="1">
      <c r="A78" s="158" t="s">
        <v>9</v>
      </c>
      <c r="B78" s="237">
        <f>B79+B80+B81</f>
        <v>168452</v>
      </c>
      <c r="C78" s="185">
        <f>C79+C80+C81</f>
        <v>0.29</v>
      </c>
      <c r="D78" s="186">
        <f>D79+D80+D81</f>
        <v>31</v>
      </c>
    </row>
    <row r="79" spans="1:4" ht="15.75" customHeight="1">
      <c r="A79" s="49" t="s">
        <v>195</v>
      </c>
      <c r="B79" s="350">
        <v>168452</v>
      </c>
      <c r="C79" s="198">
        <v>0.29</v>
      </c>
      <c r="D79" s="198">
        <v>31</v>
      </c>
    </row>
    <row r="80" spans="1:4" ht="15.75" customHeight="1">
      <c r="A80" s="49" t="s">
        <v>196</v>
      </c>
      <c r="B80" s="230">
        <v>0</v>
      </c>
      <c r="C80" s="187">
        <v>0</v>
      </c>
      <c r="D80" s="188">
        <v>0</v>
      </c>
    </row>
    <row r="81" spans="1:4" ht="15.75" customHeight="1">
      <c r="A81" s="49" t="s">
        <v>197</v>
      </c>
      <c r="B81" s="230">
        <v>0</v>
      </c>
      <c r="C81" s="187">
        <v>0</v>
      </c>
      <c r="D81" s="188">
        <v>0</v>
      </c>
    </row>
    <row r="82" spans="1:4" ht="15.75" customHeight="1">
      <c r="A82" s="20"/>
      <c r="B82" s="351"/>
      <c r="C82" s="189"/>
      <c r="D82" s="190"/>
    </row>
    <row r="83" spans="1:4" ht="15.75" customHeight="1">
      <c r="A83" s="158" t="s">
        <v>16</v>
      </c>
      <c r="B83" s="237">
        <f>B84+B85+B86</f>
        <v>190723</v>
      </c>
      <c r="C83" s="185">
        <f>C84+C85+C86</f>
        <v>6.08</v>
      </c>
      <c r="D83" s="186">
        <f>D84+D85+D86</f>
        <v>4392</v>
      </c>
    </row>
    <row r="84" spans="1:4" ht="15.75" customHeight="1">
      <c r="A84" s="49" t="s">
        <v>25</v>
      </c>
      <c r="B84" s="230">
        <v>190723</v>
      </c>
      <c r="C84" s="187">
        <v>6.08</v>
      </c>
      <c r="D84" s="188">
        <v>4392</v>
      </c>
    </row>
    <row r="85" spans="1:4" ht="15.75" customHeight="1">
      <c r="A85" s="49" t="s">
        <v>26</v>
      </c>
      <c r="B85" s="230"/>
      <c r="C85" s="187"/>
      <c r="D85" s="188"/>
    </row>
    <row r="86" spans="1:4" ht="15.75" customHeight="1">
      <c r="A86" s="49" t="s">
        <v>27</v>
      </c>
      <c r="B86" s="230"/>
      <c r="C86" s="187"/>
      <c r="D86" s="188"/>
    </row>
    <row r="87" spans="1:4" ht="15.75" customHeight="1">
      <c r="A87" s="20"/>
      <c r="B87" s="351"/>
      <c r="C87" s="189"/>
      <c r="D87" s="190"/>
    </row>
    <row r="88" spans="1:4" ht="15.75" customHeight="1">
      <c r="A88" s="158" t="s">
        <v>20</v>
      </c>
      <c r="B88" s="237">
        <f>B89+B90+B91</f>
        <v>44553</v>
      </c>
      <c r="C88" s="185">
        <f>C89+C90+C91</f>
        <v>0.5</v>
      </c>
      <c r="D88" s="186">
        <f>D89+D90+D91</f>
        <v>1176</v>
      </c>
    </row>
    <row r="89" spans="1:4" ht="15.75" customHeight="1">
      <c r="A89" s="49" t="s">
        <v>25</v>
      </c>
      <c r="B89" s="230">
        <v>44553</v>
      </c>
      <c r="C89" s="187">
        <v>0.5</v>
      </c>
      <c r="D89" s="188">
        <v>1176</v>
      </c>
    </row>
    <row r="90" spans="1:4" ht="15.75" customHeight="1">
      <c r="A90" s="49" t="s">
        <v>26</v>
      </c>
      <c r="B90" s="230"/>
      <c r="C90" s="187"/>
      <c r="D90" s="188"/>
    </row>
    <row r="91" spans="1:4" ht="15.75" customHeight="1">
      <c r="A91" s="49" t="s">
        <v>27</v>
      </c>
      <c r="B91" s="230"/>
      <c r="C91" s="187"/>
      <c r="D91" s="188"/>
    </row>
    <row r="92" spans="1:4" ht="15.75" customHeight="1">
      <c r="A92" s="21"/>
      <c r="B92" s="356"/>
      <c r="C92" s="194"/>
      <c r="D92" s="195"/>
    </row>
    <row r="93" spans="1:4" ht="15.75" customHeight="1">
      <c r="A93" s="16" t="s">
        <v>39</v>
      </c>
      <c r="B93" s="355">
        <f>B94+B95</f>
        <v>0</v>
      </c>
      <c r="C93" s="192">
        <f>C94+C95</f>
        <v>0</v>
      </c>
      <c r="D93" s="193">
        <f>D94+D95</f>
        <v>0</v>
      </c>
    </row>
    <row r="94" spans="1:4" ht="15.75" customHeight="1">
      <c r="A94" s="115" t="s">
        <v>43</v>
      </c>
      <c r="B94" s="148"/>
      <c r="C94" s="187"/>
      <c r="D94" s="188"/>
    </row>
    <row r="95" spans="1:4" ht="15.75" customHeight="1">
      <c r="A95" s="19" t="s">
        <v>31</v>
      </c>
      <c r="B95" s="148"/>
      <c r="C95" s="187"/>
      <c r="D95" s="188"/>
    </row>
    <row r="96" spans="1:4" ht="15.75" customHeight="1">
      <c r="A96" s="25"/>
      <c r="B96" s="61"/>
      <c r="C96" s="171"/>
      <c r="D96" s="207"/>
    </row>
    <row r="97" spans="1:4" s="36" customFormat="1" ht="15.75" customHeight="1">
      <c r="A97" s="37" t="s">
        <v>46</v>
      </c>
      <c r="B97" s="56" t="s">
        <v>0</v>
      </c>
      <c r="C97" s="1" t="s">
        <v>1</v>
      </c>
      <c r="D97" s="70" t="s">
        <v>2</v>
      </c>
    </row>
    <row r="98" spans="1:4" ht="15.75" customHeight="1">
      <c r="A98" s="35"/>
      <c r="B98" s="59"/>
      <c r="C98" s="113"/>
      <c r="D98" s="157"/>
    </row>
    <row r="99" spans="1:4" ht="15.75" customHeight="1">
      <c r="A99" s="35"/>
      <c r="B99" s="59"/>
      <c r="C99" s="113"/>
      <c r="D99" s="157"/>
    </row>
    <row r="100" spans="1:4" ht="15.75" customHeight="1">
      <c r="A100" s="35"/>
      <c r="B100" s="59"/>
      <c r="C100" s="113"/>
      <c r="D100" s="157"/>
    </row>
    <row r="101" spans="1:4" ht="15.75" customHeight="1">
      <c r="A101" s="35"/>
      <c r="B101" s="59"/>
      <c r="C101" s="113"/>
      <c r="D101" s="157"/>
    </row>
    <row r="102" spans="1:4" ht="15.75" customHeight="1">
      <c r="A102" s="35"/>
      <c r="B102" s="59"/>
      <c r="C102" s="113"/>
      <c r="D102" s="157"/>
    </row>
    <row r="103" spans="1:4" ht="15.75" customHeight="1">
      <c r="A103" s="35"/>
      <c r="B103" s="59"/>
      <c r="C103" s="113"/>
      <c r="D103" s="157"/>
    </row>
    <row r="104" spans="1:4" ht="15.75" customHeight="1">
      <c r="A104" s="35"/>
      <c r="B104" s="59"/>
      <c r="C104" s="113"/>
      <c r="D104" s="157"/>
    </row>
    <row r="105" spans="1:4" ht="15.75" customHeight="1">
      <c r="A105" s="35"/>
      <c r="B105" s="59"/>
      <c r="C105" s="113"/>
      <c r="D105" s="157"/>
    </row>
    <row r="106" spans="1:4" ht="15.75" customHeight="1">
      <c r="A106" s="35"/>
      <c r="B106" s="59"/>
      <c r="C106" s="113"/>
      <c r="D106" s="157"/>
    </row>
    <row r="107" spans="1:4" ht="15.75" customHeight="1">
      <c r="A107" s="35"/>
      <c r="B107" s="59"/>
      <c r="C107" s="113"/>
      <c r="D107" s="157"/>
    </row>
    <row r="108" spans="1:4" ht="15.75" customHeight="1">
      <c r="A108" s="35"/>
      <c r="B108" s="59"/>
      <c r="C108" s="113"/>
      <c r="D108" s="157"/>
    </row>
    <row r="109" spans="1:4" ht="15.75" customHeight="1">
      <c r="A109" s="35"/>
      <c r="B109" s="59"/>
      <c r="C109" s="113"/>
      <c r="D109" s="157"/>
    </row>
    <row r="110" spans="1:4" ht="15.75" customHeight="1">
      <c r="A110" s="35"/>
      <c r="B110" s="59"/>
      <c r="C110" s="113"/>
      <c r="D110" s="157"/>
    </row>
    <row r="111" spans="1:4" ht="15.75" customHeight="1">
      <c r="A111" s="35"/>
      <c r="B111" s="59"/>
      <c r="C111" s="113"/>
      <c r="D111" s="157"/>
    </row>
    <row r="112" spans="1:4" ht="15.75" customHeight="1">
      <c r="A112" s="35"/>
      <c r="B112" s="59"/>
      <c r="C112" s="113"/>
      <c r="D112" s="157"/>
    </row>
    <row r="113" spans="1:4" ht="15.75" customHeight="1">
      <c r="A113" s="24" t="s">
        <v>47</v>
      </c>
      <c r="B113" s="143">
        <f>B98+B99+B100+B101+B102+B103+B104+B105+B106+B107+B108+B109+B110+B111+B112</f>
        <v>0</v>
      </c>
      <c r="C113" s="188">
        <f>C98+C99+C100+C101+C102+C103+C104+C105+C106+C107+C108+C109+C110+C111+C112</f>
        <v>0</v>
      </c>
      <c r="D113" s="188">
        <f>D98+D99+D100+D101+D102+D103+D104+D105+D106+D107+D108+D109+D110+D111+D112</f>
        <v>0</v>
      </c>
    </row>
    <row r="114" spans="1:4" ht="15.75" customHeight="1">
      <c r="A114" s="40" t="s">
        <v>48</v>
      </c>
      <c r="B114" s="292">
        <f>B6+B15+B20+B35+B42+B45+B50+B55+B68+B73+B78+B83+B88+B93+B113</f>
        <v>2737045.24</v>
      </c>
      <c r="C114" s="244">
        <f>C6+C15+C20+C35+C42+C45+C50+C55+C68+C73+C78+C83+C88+C93+C113</f>
        <v>28.85</v>
      </c>
      <c r="D114" s="245">
        <f>D6+D15+D20+D35+D42+D45+D50+D55+D61+D68+D73+D78+D83+D88+D93+D113</f>
        <v>36628</v>
      </c>
    </row>
    <row r="115" spans="1:4" ht="15">
      <c r="A115" s="27" t="s">
        <v>24</v>
      </c>
      <c r="B115" s="174"/>
      <c r="C115" s="174"/>
      <c r="D115" s="208"/>
    </row>
    <row r="116" spans="1:4" ht="15">
      <c r="A116" s="176"/>
      <c r="B116" s="153"/>
      <c r="C116" s="153"/>
      <c r="D116" s="209"/>
    </row>
    <row r="117" spans="1:4" ht="15">
      <c r="A117" s="176"/>
      <c r="B117" s="153"/>
      <c r="C117" s="153"/>
      <c r="D117" s="209"/>
    </row>
    <row r="118" spans="1:4" ht="15">
      <c r="A118" s="176"/>
      <c r="B118" s="153"/>
      <c r="C118" s="153"/>
      <c r="D118" s="209"/>
    </row>
    <row r="119" spans="1:4" ht="15">
      <c r="A119" s="176"/>
      <c r="B119" s="153"/>
      <c r="C119" s="153"/>
      <c r="D119" s="209"/>
    </row>
    <row r="120" spans="1:4" ht="15">
      <c r="A120" s="176"/>
      <c r="B120" s="153"/>
      <c r="C120" s="153"/>
      <c r="D120" s="209"/>
    </row>
    <row r="121" spans="1:4" ht="15">
      <c r="A121" s="178"/>
      <c r="B121" s="179"/>
      <c r="C121" s="179"/>
      <c r="D121" s="210"/>
    </row>
  </sheetData>
  <sheetProtection/>
  <printOptions/>
  <pageMargins left="0.4895833333333333" right="0.25" top="0.5" bottom="0.5" header="0.05" footer="0.05"/>
  <pageSetup horizontalDpi="600" verticalDpi="600" orientation="portrait" r:id="rId1"/>
  <headerFooter>
    <oddHeader>&amp;CRegion 1
&amp;"-,Bold"&amp;KFF0000DRAFT ONLY</oddHeader>
    <oddFooter>&amp;C&amp;Z&amp;F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view="pageLayout" zoomScale="85" zoomScalePageLayoutView="85" workbookViewId="0" topLeftCell="A1">
      <selection activeCell="C15" sqref="C15"/>
    </sheetView>
  </sheetViews>
  <sheetFormatPr defaultColWidth="9.140625" defaultRowHeight="15"/>
  <cols>
    <col min="1" max="1" width="9.140625" style="120" customWidth="1"/>
    <col min="3" max="3" width="55.8515625" style="0" customWidth="1"/>
    <col min="4" max="11" width="9.140625" style="0" customWidth="1"/>
  </cols>
  <sheetData>
    <row r="1" spans="1:2" ht="15">
      <c r="A1" s="120">
        <v>1</v>
      </c>
      <c r="B1" s="41" t="s">
        <v>51</v>
      </c>
    </row>
    <row r="2" ht="37.5" customHeight="1">
      <c r="C2" s="103" t="s">
        <v>201</v>
      </c>
    </row>
    <row r="3" spans="1:3" ht="15">
      <c r="A3" s="120">
        <v>2</v>
      </c>
      <c r="B3" s="41" t="s">
        <v>107</v>
      </c>
      <c r="C3" s="41"/>
    </row>
    <row r="4" ht="15">
      <c r="C4" s="2" t="s">
        <v>252</v>
      </c>
    </row>
    <row r="5" spans="1:2" ht="17.25" customHeight="1">
      <c r="A5" s="120">
        <v>3</v>
      </c>
      <c r="B5" s="41" t="s">
        <v>110</v>
      </c>
    </row>
    <row r="6" ht="49.5" customHeight="1">
      <c r="C6" s="103" t="s">
        <v>238</v>
      </c>
    </row>
    <row r="7" spans="1:3" ht="65.25" customHeight="1">
      <c r="A7" s="359">
        <v>4</v>
      </c>
      <c r="B7" s="104" t="s">
        <v>12</v>
      </c>
      <c r="C7" s="103" t="s">
        <v>248</v>
      </c>
    </row>
    <row r="8" spans="1:3" ht="33" customHeight="1">
      <c r="A8" s="359">
        <v>5</v>
      </c>
      <c r="B8" s="104" t="s">
        <v>198</v>
      </c>
      <c r="C8" s="103" t="s">
        <v>239</v>
      </c>
    </row>
    <row r="9" spans="1:11" ht="52.5" customHeight="1">
      <c r="A9" s="359">
        <v>6</v>
      </c>
      <c r="B9" s="104" t="s">
        <v>11</v>
      </c>
      <c r="C9" s="400" t="s">
        <v>251</v>
      </c>
      <c r="D9" s="400"/>
      <c r="E9" s="400"/>
      <c r="F9" s="400"/>
      <c r="G9" s="400"/>
      <c r="H9" s="400"/>
      <c r="I9" s="400"/>
      <c r="J9" s="400"/>
      <c r="K9" s="400"/>
    </row>
    <row r="10" spans="1:11" ht="53.25" customHeight="1">
      <c r="A10" s="359">
        <v>7</v>
      </c>
      <c r="B10" s="104" t="s">
        <v>11</v>
      </c>
      <c r="C10" s="400" t="s">
        <v>249</v>
      </c>
      <c r="D10" s="400"/>
      <c r="E10" s="400"/>
      <c r="F10" s="400"/>
      <c r="G10" s="400"/>
      <c r="H10" s="400"/>
      <c r="I10" s="400"/>
      <c r="J10" s="400"/>
      <c r="K10" s="400"/>
    </row>
    <row r="11" spans="1:11" ht="36.75" customHeight="1">
      <c r="A11" s="103">
        <v>8</v>
      </c>
      <c r="B11" s="104" t="s">
        <v>11</v>
      </c>
      <c r="C11" s="400" t="s">
        <v>250</v>
      </c>
      <c r="D11" s="400"/>
      <c r="E11" s="400"/>
      <c r="F11" s="400"/>
      <c r="G11" s="400"/>
      <c r="H11" s="400"/>
      <c r="I11" s="400"/>
      <c r="J11" s="400"/>
      <c r="K11" s="400"/>
    </row>
    <row r="12" spans="1:11" ht="63.75" customHeight="1">
      <c r="A12" s="359">
        <v>9</v>
      </c>
      <c r="B12" s="104" t="s">
        <v>11</v>
      </c>
      <c r="C12" s="400" t="s">
        <v>253</v>
      </c>
      <c r="D12" s="400"/>
      <c r="E12" s="400"/>
      <c r="F12" s="400"/>
      <c r="G12" s="400"/>
      <c r="H12" s="400"/>
      <c r="I12" s="400"/>
      <c r="J12" s="400"/>
      <c r="K12" s="400"/>
    </row>
    <row r="13" spans="1:9" ht="15">
      <c r="A13" s="394"/>
      <c r="B13" s="394"/>
      <c r="C13" s="394"/>
      <c r="D13" s="394"/>
      <c r="E13" s="394"/>
      <c r="F13" s="394"/>
      <c r="G13" s="394"/>
      <c r="H13" s="394"/>
      <c r="I13" s="394"/>
    </row>
    <row r="14" ht="45" customHeight="1"/>
    <row r="16" ht="15">
      <c r="C16" s="393"/>
    </row>
    <row r="17" ht="15">
      <c r="C17" s="393"/>
    </row>
  </sheetData>
  <sheetProtection/>
  <printOptions/>
  <pageMargins left="0.7" right="0.7" top="0.8333333333333334" bottom="0.75" header="0.3" footer="0.3"/>
  <pageSetup horizontalDpi="600" verticalDpi="600" orientation="portrait" r:id="rId1"/>
  <headerFooter>
    <oddHeader>&amp;C&amp;14Footnotes
&amp;"-,Bold"&amp;12&amp;KFF0000DRAFT ONLY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3"/>
  <sheetViews>
    <sheetView view="pageLayout" zoomScale="85" zoomScaleNormal="70" zoomScalePageLayoutView="85" workbookViewId="0" topLeftCell="A1">
      <selection activeCell="C147" sqref="C147"/>
    </sheetView>
  </sheetViews>
  <sheetFormatPr defaultColWidth="9.140625" defaultRowHeight="15"/>
  <cols>
    <col min="1" max="1" width="43.140625" style="154" customWidth="1"/>
    <col min="2" max="2" width="16.57421875" style="154" customWidth="1"/>
    <col min="3" max="3" width="18.57421875" style="154" customWidth="1"/>
    <col min="4" max="4" width="17.140625" style="154" customWidth="1"/>
    <col min="5" max="5" width="17.57421875" style="154" customWidth="1"/>
    <col min="6" max="9" width="8.8515625" style="154" customWidth="1"/>
    <col min="10" max="16384" width="9.140625" style="154" customWidth="1"/>
  </cols>
  <sheetData>
    <row r="1" spans="1:4" ht="15">
      <c r="A1" s="152"/>
      <c r="B1" s="10" t="s">
        <v>21</v>
      </c>
      <c r="C1" s="153"/>
      <c r="D1" s="153"/>
    </row>
    <row r="2" spans="1:4" ht="15">
      <c r="A2" s="152"/>
      <c r="B2" s="10" t="s">
        <v>22</v>
      </c>
      <c r="C2" s="153"/>
      <c r="D2" s="153"/>
    </row>
    <row r="3" spans="1:4" ht="15">
      <c r="A3" s="152"/>
      <c r="B3" s="10" t="s">
        <v>23</v>
      </c>
      <c r="C3" s="153"/>
      <c r="D3" s="153"/>
    </row>
    <row r="4" spans="1:4" ht="15">
      <c r="A4" s="3" t="s">
        <v>17</v>
      </c>
      <c r="B4" s="1" t="s">
        <v>0</v>
      </c>
      <c r="C4" s="1" t="s">
        <v>1</v>
      </c>
      <c r="D4" s="1" t="s">
        <v>2</v>
      </c>
    </row>
    <row r="5" spans="1:4" ht="15.75" customHeight="1">
      <c r="A5" s="4" t="s">
        <v>10</v>
      </c>
      <c r="B5" s="71"/>
      <c r="C5" s="155"/>
      <c r="D5" s="155"/>
    </row>
    <row r="6" spans="1:4" ht="15.75" customHeight="1">
      <c r="A6" s="127" t="s">
        <v>4</v>
      </c>
      <c r="B6" s="147">
        <f>SUM(B7:B7)</f>
        <v>8769671</v>
      </c>
      <c r="C6" s="185">
        <f>SUM(C7:C7)</f>
        <v>0</v>
      </c>
      <c r="D6" s="185">
        <f>SUM(D7:D7)</f>
        <v>0</v>
      </c>
    </row>
    <row r="7" spans="1:4" ht="15.75" customHeight="1">
      <c r="A7" s="49" t="s">
        <v>25</v>
      </c>
      <c r="B7" s="148">
        <v>8769671</v>
      </c>
      <c r="C7" s="187"/>
      <c r="D7" s="188"/>
    </row>
    <row r="8" spans="1:4" ht="15.75" customHeight="1">
      <c r="A8" s="49" t="s">
        <v>26</v>
      </c>
      <c r="B8" s="148"/>
      <c r="C8" s="187"/>
      <c r="D8" s="188"/>
    </row>
    <row r="9" spans="1:4" ht="15.75" customHeight="1">
      <c r="A9" s="49" t="s">
        <v>208</v>
      </c>
      <c r="B9" s="148"/>
      <c r="C9" s="187"/>
      <c r="D9" s="188"/>
    </row>
    <row r="10" spans="1:4" ht="15.75" customHeight="1">
      <c r="A10" s="49"/>
      <c r="B10" s="148"/>
      <c r="C10" s="187"/>
      <c r="D10" s="188"/>
    </row>
    <row r="11" spans="1:4" ht="15.75" customHeight="1">
      <c r="A11" s="49"/>
      <c r="B11" s="148"/>
      <c r="C11" s="187"/>
      <c r="D11" s="188"/>
    </row>
    <row r="12" spans="1:4" ht="15.75" customHeight="1">
      <c r="A12" s="49"/>
      <c r="B12" s="148"/>
      <c r="C12" s="187"/>
      <c r="D12" s="188"/>
    </row>
    <row r="13" spans="1:4" ht="15.75" customHeight="1">
      <c r="A13" s="116" t="s">
        <v>205</v>
      </c>
      <c r="B13" s="148"/>
      <c r="C13" s="187"/>
      <c r="D13" s="188"/>
    </row>
    <row r="14" spans="1:4" ht="15.75" customHeight="1">
      <c r="A14" s="116" t="s">
        <v>205</v>
      </c>
      <c r="B14" s="148"/>
      <c r="C14" s="187"/>
      <c r="D14" s="188"/>
    </row>
    <row r="15" spans="1:4" ht="15.75" customHeight="1">
      <c r="A15" s="116"/>
      <c r="B15" s="148"/>
      <c r="C15" s="187"/>
      <c r="D15" s="188"/>
    </row>
    <row r="16" spans="1:4" ht="15.75" customHeight="1">
      <c r="A16" s="116"/>
      <c r="B16" s="148"/>
      <c r="C16" s="187"/>
      <c r="D16" s="188"/>
    </row>
    <row r="17" spans="1:4" ht="15.75" customHeight="1">
      <c r="A17" s="116"/>
      <c r="B17" s="148"/>
      <c r="C17" s="187"/>
      <c r="D17" s="188"/>
    </row>
    <row r="18" spans="1:4" ht="15.75" customHeight="1">
      <c r="A18" s="116" t="s">
        <v>207</v>
      </c>
      <c r="B18" s="148"/>
      <c r="C18" s="187"/>
      <c r="D18" s="188"/>
    </row>
    <row r="19" spans="1:4" ht="15.75" customHeight="1">
      <c r="A19" s="116" t="s">
        <v>206</v>
      </c>
      <c r="B19" s="148"/>
      <c r="C19" s="187"/>
      <c r="D19" s="188"/>
    </row>
    <row r="20" spans="1:4" ht="15.75" customHeight="1">
      <c r="A20" s="20"/>
      <c r="B20" s="149"/>
      <c r="C20" s="189"/>
      <c r="D20" s="190"/>
    </row>
    <row r="21" spans="1:4" ht="15.75" customHeight="1">
      <c r="A21" s="158" t="s">
        <v>5</v>
      </c>
      <c r="B21" s="147">
        <f>B22+B23+B24+B25+B26</f>
        <v>1251921</v>
      </c>
      <c r="C21" s="185">
        <f>C22+C23+C24+C25+C26</f>
        <v>0</v>
      </c>
      <c r="D21" s="186">
        <f>D22+D23+D24+D25+D26</f>
        <v>6666</v>
      </c>
    </row>
    <row r="22" spans="1:4" ht="15.75" customHeight="1">
      <c r="A22" s="112" t="s">
        <v>72</v>
      </c>
      <c r="B22" s="148">
        <v>782814</v>
      </c>
      <c r="C22" s="187"/>
      <c r="D22" s="188">
        <v>4399</v>
      </c>
    </row>
    <row r="23" spans="1:4" ht="15.75" customHeight="1">
      <c r="A23" s="112" t="s">
        <v>73</v>
      </c>
      <c r="B23" s="148">
        <v>469107</v>
      </c>
      <c r="C23" s="187"/>
      <c r="D23" s="188">
        <v>2267</v>
      </c>
    </row>
    <row r="24" spans="1:4" ht="15.75" customHeight="1">
      <c r="A24" s="49" t="s">
        <v>27</v>
      </c>
      <c r="B24" s="148"/>
      <c r="C24" s="187"/>
      <c r="D24" s="188"/>
    </row>
    <row r="25" spans="1:4" ht="15.75" customHeight="1">
      <c r="A25" s="49" t="s">
        <v>52</v>
      </c>
      <c r="B25" s="148"/>
      <c r="C25" s="187"/>
      <c r="D25" s="188"/>
    </row>
    <row r="26" spans="1:4" ht="15.75" customHeight="1">
      <c r="A26" s="49" t="s">
        <v>53</v>
      </c>
      <c r="B26" s="148"/>
      <c r="C26" s="187"/>
      <c r="D26" s="188"/>
    </row>
    <row r="27" spans="1:4" ht="15.75" customHeight="1">
      <c r="A27" s="20"/>
      <c r="B27" s="149"/>
      <c r="C27" s="189"/>
      <c r="D27" s="190"/>
    </row>
    <row r="28" spans="1:4" ht="15.75" customHeight="1">
      <c r="A28" s="158" t="s">
        <v>6</v>
      </c>
      <c r="B28" s="137">
        <f>SUM(B30:B40)</f>
        <v>143619.54</v>
      </c>
      <c r="C28" s="186">
        <f>SUM(C30:C40)</f>
        <v>0</v>
      </c>
      <c r="D28" s="186">
        <f>SUM(D30:D40)</f>
        <v>301</v>
      </c>
    </row>
    <row r="29" spans="1:4" ht="15.75" customHeight="1">
      <c r="A29" s="158" t="s">
        <v>130</v>
      </c>
      <c r="B29" s="137"/>
      <c r="C29" s="185"/>
      <c r="D29" s="186"/>
    </row>
    <row r="30" spans="1:4" ht="15.75" customHeight="1">
      <c r="A30" s="159" t="s">
        <v>73</v>
      </c>
      <c r="B30" s="138">
        <v>11111</v>
      </c>
      <c r="C30" s="187"/>
      <c r="D30" s="200">
        <v>7</v>
      </c>
    </row>
    <row r="31" spans="1:4" ht="15.75" customHeight="1">
      <c r="A31" s="159" t="s">
        <v>124</v>
      </c>
      <c r="B31" s="138">
        <v>11111</v>
      </c>
      <c r="C31" s="187"/>
      <c r="D31" s="200">
        <v>5</v>
      </c>
    </row>
    <row r="32" spans="1:4" ht="15.75" customHeight="1">
      <c r="A32" s="160" t="s">
        <v>131</v>
      </c>
      <c r="B32" s="139"/>
      <c r="C32" s="185"/>
      <c r="D32" s="201"/>
    </row>
    <row r="33" spans="1:4" ht="15.75" customHeight="1">
      <c r="A33" s="161" t="s">
        <v>125</v>
      </c>
      <c r="B33" s="140">
        <v>6881.14</v>
      </c>
      <c r="C33" s="187"/>
      <c r="D33" s="202">
        <v>10</v>
      </c>
    </row>
    <row r="34" spans="1:4" ht="15.75" customHeight="1">
      <c r="A34" s="159" t="s">
        <v>73</v>
      </c>
      <c r="B34" s="141">
        <v>16200</v>
      </c>
      <c r="C34" s="187"/>
      <c r="D34" s="203">
        <v>13</v>
      </c>
    </row>
    <row r="35" spans="1:4" ht="15.75" customHeight="1">
      <c r="A35" s="162" t="s">
        <v>126</v>
      </c>
      <c r="B35" s="141">
        <v>15220</v>
      </c>
      <c r="C35" s="187"/>
      <c r="D35" s="203">
        <v>41</v>
      </c>
    </row>
    <row r="36" spans="1:4" ht="15.75" customHeight="1">
      <c r="A36" s="162" t="s">
        <v>127</v>
      </c>
      <c r="B36" s="141">
        <v>14856</v>
      </c>
      <c r="C36" s="187"/>
      <c r="D36" s="203">
        <v>18</v>
      </c>
    </row>
    <row r="37" spans="1:4" ht="15.75" customHeight="1">
      <c r="A37" s="162" t="s">
        <v>128</v>
      </c>
      <c r="B37" s="141">
        <v>20640</v>
      </c>
      <c r="C37" s="187"/>
      <c r="D37" s="203">
        <v>172</v>
      </c>
    </row>
    <row r="38" spans="1:4" ht="15.75" customHeight="1">
      <c r="A38" s="162" t="s">
        <v>129</v>
      </c>
      <c r="B38" s="141">
        <v>17090.4</v>
      </c>
      <c r="C38" s="187"/>
      <c r="D38" s="203">
        <v>26</v>
      </c>
    </row>
    <row r="39" spans="1:4" ht="15.75" customHeight="1">
      <c r="A39" s="163" t="s">
        <v>132</v>
      </c>
      <c r="B39" s="142"/>
      <c r="C39" s="185"/>
      <c r="D39" s="204"/>
    </row>
    <row r="40" spans="1:4" ht="15.75" customHeight="1">
      <c r="A40" s="164" t="s">
        <v>73</v>
      </c>
      <c r="B40" s="143">
        <v>30510</v>
      </c>
      <c r="C40" s="191"/>
      <c r="D40" s="187">
        <v>9</v>
      </c>
    </row>
    <row r="41" spans="1:4" ht="15.75" customHeight="1">
      <c r="A41" s="18" t="s">
        <v>40</v>
      </c>
      <c r="B41" s="147"/>
      <c r="C41" s="185"/>
      <c r="D41" s="186"/>
    </row>
    <row r="42" spans="1:4" ht="15.75" customHeight="1">
      <c r="A42" s="158" t="s">
        <v>32</v>
      </c>
      <c r="B42" s="150">
        <f>B43+B44+B45+B46+B47</f>
        <v>0</v>
      </c>
      <c r="C42" s="192">
        <f>C43+C44+C45+C46+C47</f>
        <v>0</v>
      </c>
      <c r="D42" s="193">
        <f>D43+D44+D45+D46+D47</f>
        <v>0</v>
      </c>
    </row>
    <row r="43" spans="1:4" ht="15.75" customHeight="1">
      <c r="A43" s="49" t="s">
        <v>30</v>
      </c>
      <c r="B43" s="148"/>
      <c r="C43" s="187"/>
      <c r="D43" s="188"/>
    </row>
    <row r="44" spans="1:4" ht="15.75" customHeight="1">
      <c r="A44" s="49" t="s">
        <v>30</v>
      </c>
      <c r="B44" s="148"/>
      <c r="C44" s="187"/>
      <c r="D44" s="188"/>
    </row>
    <row r="45" spans="1:4" ht="15.75" customHeight="1">
      <c r="A45" s="49" t="s">
        <v>30</v>
      </c>
      <c r="B45" s="148"/>
      <c r="C45" s="187"/>
      <c r="D45" s="188"/>
    </row>
    <row r="46" spans="1:4" ht="15.75" customHeight="1">
      <c r="A46" s="49" t="s">
        <v>30</v>
      </c>
      <c r="B46" s="148"/>
      <c r="C46" s="187"/>
      <c r="D46" s="188"/>
    </row>
    <row r="47" spans="1:4" ht="15.75" customHeight="1">
      <c r="A47" s="49" t="s">
        <v>30</v>
      </c>
      <c r="B47" s="148"/>
      <c r="C47" s="187"/>
      <c r="D47" s="188"/>
    </row>
    <row r="48" spans="1:4" ht="15.75" customHeight="1">
      <c r="A48" s="127" t="s">
        <v>34</v>
      </c>
      <c r="B48" s="148"/>
      <c r="C48" s="187"/>
      <c r="D48" s="188"/>
    </row>
    <row r="49" spans="1:4" ht="15.75" customHeight="1">
      <c r="A49" s="128"/>
      <c r="B49" s="149"/>
      <c r="C49" s="189"/>
      <c r="D49" s="190"/>
    </row>
    <row r="50" spans="1:4" ht="15.75" customHeight="1">
      <c r="A50" s="4" t="s">
        <v>11</v>
      </c>
      <c r="B50" s="147"/>
      <c r="C50" s="185"/>
      <c r="D50" s="186"/>
    </row>
    <row r="51" spans="1:4" ht="15.75" customHeight="1">
      <c r="A51" s="4" t="s">
        <v>29</v>
      </c>
      <c r="B51" s="147"/>
      <c r="C51" s="185"/>
      <c r="D51" s="186"/>
    </row>
    <row r="52" spans="1:4" ht="15.75" customHeight="1">
      <c r="A52" s="158" t="s">
        <v>200</v>
      </c>
      <c r="B52" s="147">
        <f>B53+B54+B55+B56+B57</f>
        <v>1544331</v>
      </c>
      <c r="C52" s="185">
        <f>C53+C54+C55+C56+C57</f>
        <v>18.189999999999998</v>
      </c>
      <c r="D52" s="186">
        <v>169410</v>
      </c>
    </row>
    <row r="53" spans="1:4" ht="15.75" customHeight="1">
      <c r="A53" s="49" t="s">
        <v>88</v>
      </c>
      <c r="B53" s="148">
        <v>401114</v>
      </c>
      <c r="C53" s="187">
        <v>4.59</v>
      </c>
      <c r="D53" s="188"/>
    </row>
    <row r="54" spans="1:4" ht="15.75" customHeight="1">
      <c r="A54" s="49" t="s">
        <v>89</v>
      </c>
      <c r="B54" s="148">
        <v>435445</v>
      </c>
      <c r="C54" s="187">
        <v>5.27</v>
      </c>
      <c r="D54" s="188"/>
    </row>
    <row r="55" spans="1:4" ht="15.75" customHeight="1">
      <c r="A55" s="49" t="s">
        <v>90</v>
      </c>
      <c r="B55" s="148">
        <v>307755</v>
      </c>
      <c r="C55" s="187">
        <v>3.57</v>
      </c>
      <c r="D55" s="188"/>
    </row>
    <row r="56" spans="1:4" ht="15.75" customHeight="1">
      <c r="A56" s="49" t="s">
        <v>91</v>
      </c>
      <c r="B56" s="148">
        <v>400017</v>
      </c>
      <c r="C56" s="187">
        <v>4.76</v>
      </c>
      <c r="D56" s="188"/>
    </row>
    <row r="57" spans="1:5" ht="15.75" customHeight="1">
      <c r="A57" s="49" t="s">
        <v>53</v>
      </c>
      <c r="B57" s="148"/>
      <c r="C57" s="187"/>
      <c r="D57" s="188"/>
      <c r="E57" s="165"/>
    </row>
    <row r="58" spans="1:4" ht="15.75" customHeight="1">
      <c r="A58" s="20"/>
      <c r="B58" s="149"/>
      <c r="C58" s="189"/>
      <c r="D58" s="190"/>
    </row>
    <row r="59" spans="1:4" ht="15.75" customHeight="1">
      <c r="A59" s="158" t="s">
        <v>38</v>
      </c>
      <c r="B59" s="147">
        <f>B60+B61+B62+B63+B64</f>
        <v>4723837</v>
      </c>
      <c r="C59" s="185">
        <f>C60+C61+C62+C63+C64</f>
        <v>55.64</v>
      </c>
      <c r="D59" s="186">
        <f>D60+D61+D62+D63+D64</f>
        <v>0</v>
      </c>
    </row>
    <row r="60" spans="1:4" ht="15.75" customHeight="1">
      <c r="A60" s="49" t="s">
        <v>88</v>
      </c>
      <c r="B60" s="148">
        <v>1226936</v>
      </c>
      <c r="C60" s="187">
        <v>14.04</v>
      </c>
      <c r="D60" s="188"/>
    </row>
    <row r="61" spans="1:4" ht="15.75" customHeight="1">
      <c r="A61" s="49" t="s">
        <v>89</v>
      </c>
      <c r="B61" s="148">
        <v>1331950</v>
      </c>
      <c r="C61" s="187">
        <v>16.12</v>
      </c>
      <c r="D61" s="188"/>
    </row>
    <row r="62" spans="1:4" ht="15.75" customHeight="1">
      <c r="A62" s="49" t="s">
        <v>90</v>
      </c>
      <c r="B62" s="148">
        <v>941370</v>
      </c>
      <c r="C62" s="187">
        <v>10.92</v>
      </c>
      <c r="D62" s="188"/>
    </row>
    <row r="63" spans="1:4" ht="15.75" customHeight="1">
      <c r="A63" s="49" t="s">
        <v>91</v>
      </c>
      <c r="B63" s="148">
        <v>1223581</v>
      </c>
      <c r="C63" s="187">
        <v>14.56</v>
      </c>
      <c r="D63" s="188"/>
    </row>
    <row r="64" spans="1:5" ht="15.75" customHeight="1">
      <c r="A64" s="49" t="s">
        <v>53</v>
      </c>
      <c r="B64" s="148"/>
      <c r="C64" s="187"/>
      <c r="D64" s="188"/>
      <c r="E64" s="165"/>
    </row>
    <row r="65" spans="1:4" ht="15.75" customHeight="1">
      <c r="A65" s="20"/>
      <c r="B65" s="166"/>
      <c r="C65" s="194"/>
      <c r="D65" s="195"/>
    </row>
    <row r="66" spans="1:4" ht="15.75" customHeight="1">
      <c r="A66" s="158" t="s">
        <v>7</v>
      </c>
      <c r="B66" s="147">
        <f>B67+B68+B69+B70+B71</f>
        <v>0</v>
      </c>
      <c r="C66" s="185">
        <f>C67+C68+C69+C70+C71</f>
        <v>5.5</v>
      </c>
      <c r="D66" s="186">
        <f>D67+D68+D69+D70+D71</f>
        <v>0</v>
      </c>
    </row>
    <row r="67" spans="1:4" ht="15.75" customHeight="1">
      <c r="A67" s="49" t="s">
        <v>88</v>
      </c>
      <c r="B67" s="148"/>
      <c r="C67" s="187">
        <v>1</v>
      </c>
      <c r="D67" s="188"/>
    </row>
    <row r="68" spans="1:4" ht="15.75" customHeight="1">
      <c r="A68" s="49" t="s">
        <v>89</v>
      </c>
      <c r="B68" s="148"/>
      <c r="C68" s="187">
        <v>2</v>
      </c>
      <c r="D68" s="188"/>
    </row>
    <row r="69" spans="1:4" ht="15.75" customHeight="1">
      <c r="A69" s="49" t="s">
        <v>90</v>
      </c>
      <c r="B69" s="148"/>
      <c r="C69" s="187">
        <v>1</v>
      </c>
      <c r="D69" s="188"/>
    </row>
    <row r="70" spans="1:4" ht="15.75" customHeight="1">
      <c r="A70" s="49" t="s">
        <v>91</v>
      </c>
      <c r="B70" s="148"/>
      <c r="C70" s="187">
        <v>1.5</v>
      </c>
      <c r="D70" s="188"/>
    </row>
    <row r="71" spans="1:5" ht="15.75" customHeight="1">
      <c r="A71" s="49" t="s">
        <v>53</v>
      </c>
      <c r="B71" s="148"/>
      <c r="C71" s="187"/>
      <c r="D71" s="188"/>
      <c r="E71" s="165"/>
    </row>
    <row r="72" spans="1:4" ht="15.75" customHeight="1">
      <c r="A72" s="20"/>
      <c r="B72" s="149"/>
      <c r="C72" s="189"/>
      <c r="D72" s="190"/>
    </row>
    <row r="73" spans="1:4" ht="15.75" customHeight="1">
      <c r="A73" s="158" t="s">
        <v>8</v>
      </c>
      <c r="B73" s="147">
        <f>B74+B75+B76+B77+B78</f>
        <v>0</v>
      </c>
      <c r="C73" s="185">
        <f>C74+C75+C76+C77+C78</f>
        <v>0</v>
      </c>
      <c r="D73" s="186">
        <f>D74+D75+D76+D77+D78</f>
        <v>0</v>
      </c>
    </row>
    <row r="74" spans="1:4" ht="15.75" customHeight="1">
      <c r="A74" s="49" t="s">
        <v>25</v>
      </c>
      <c r="B74" s="148"/>
      <c r="C74" s="187"/>
      <c r="D74" s="188"/>
    </row>
    <row r="75" spans="1:4" ht="15.75" customHeight="1">
      <c r="A75" s="49" t="s">
        <v>26</v>
      </c>
      <c r="B75" s="148"/>
      <c r="C75" s="187"/>
      <c r="D75" s="188"/>
    </row>
    <row r="76" spans="1:4" ht="15.75" customHeight="1">
      <c r="A76" s="49" t="s">
        <v>27</v>
      </c>
      <c r="B76" s="148"/>
      <c r="C76" s="187"/>
      <c r="D76" s="188"/>
    </row>
    <row r="77" spans="1:4" ht="15.75" customHeight="1">
      <c r="A77" s="49" t="s">
        <v>52</v>
      </c>
      <c r="B77" s="148"/>
      <c r="C77" s="187"/>
      <c r="D77" s="188"/>
    </row>
    <row r="78" spans="1:5" ht="15.75" customHeight="1">
      <c r="A78" s="49" t="s">
        <v>53</v>
      </c>
      <c r="B78" s="148"/>
      <c r="C78" s="187"/>
      <c r="D78" s="188"/>
      <c r="E78" s="165"/>
    </row>
    <row r="79" spans="1:4" ht="15.75" customHeight="1">
      <c r="A79" s="21"/>
      <c r="B79" s="166"/>
      <c r="C79" s="194"/>
      <c r="D79" s="195"/>
    </row>
    <row r="80" spans="1:4" ht="15.75" customHeight="1">
      <c r="A80" s="16" t="s">
        <v>39</v>
      </c>
      <c r="B80" s="147" t="s">
        <v>111</v>
      </c>
      <c r="C80" s="185" t="s">
        <v>111</v>
      </c>
      <c r="D80" s="186"/>
    </row>
    <row r="81" spans="1:4" ht="15.75" customHeight="1">
      <c r="A81" s="399" t="s">
        <v>41</v>
      </c>
      <c r="B81" s="396"/>
      <c r="C81" s="396"/>
      <c r="D81" s="186">
        <f>D82+D83+D84+D85+D86</f>
        <v>0</v>
      </c>
    </row>
    <row r="82" spans="1:4" ht="15.75" customHeight="1">
      <c r="A82" s="49"/>
      <c r="B82" s="148"/>
      <c r="C82" s="187"/>
      <c r="D82" s="188"/>
    </row>
    <row r="83" spans="1:4" ht="15.75" customHeight="1">
      <c r="A83" s="49" t="s">
        <v>233</v>
      </c>
      <c r="B83" s="148">
        <v>2043060</v>
      </c>
      <c r="C83" s="187">
        <v>24.06</v>
      </c>
      <c r="D83" s="188"/>
    </row>
    <row r="84" spans="1:4" ht="15.75" customHeight="1">
      <c r="A84" s="49"/>
      <c r="B84" s="148"/>
      <c r="C84" s="187"/>
      <c r="D84" s="188"/>
    </row>
    <row r="85" spans="1:4" ht="15.75" customHeight="1">
      <c r="A85" s="49"/>
      <c r="B85" s="148"/>
      <c r="C85" s="187"/>
      <c r="D85" s="188"/>
    </row>
    <row r="86" spans="1:4" ht="15.75" customHeight="1">
      <c r="A86" s="49"/>
      <c r="B86" s="148"/>
      <c r="C86" s="187"/>
      <c r="D86" s="188"/>
    </row>
    <row r="87" spans="1:4" ht="15.75" customHeight="1">
      <c r="A87" s="127" t="s">
        <v>42</v>
      </c>
      <c r="B87" s="148"/>
      <c r="C87" s="187"/>
      <c r="D87" s="188"/>
    </row>
    <row r="88" spans="2:4" ht="15.75" customHeight="1">
      <c r="B88" s="169"/>
      <c r="C88" s="196"/>
      <c r="D88" s="197"/>
    </row>
    <row r="89" spans="1:4" ht="15.75" customHeight="1">
      <c r="A89" s="4" t="s">
        <v>12</v>
      </c>
      <c r="B89" s="147"/>
      <c r="C89" s="185"/>
      <c r="D89" s="186"/>
    </row>
    <row r="90" spans="1:4" ht="15.75" customHeight="1">
      <c r="A90" s="158" t="s">
        <v>15</v>
      </c>
      <c r="B90" s="147">
        <f>B91+B92+B93+B94+B95</f>
        <v>10079960.1087325</v>
      </c>
      <c r="C90" s="185">
        <f>C91+C92+C93+C94+C95</f>
        <v>67</v>
      </c>
      <c r="D90" s="186">
        <f>D91+D92+D93+D94+D95</f>
        <v>5407</v>
      </c>
    </row>
    <row r="91" spans="1:4" ht="15.75" customHeight="1">
      <c r="A91" s="49" t="s">
        <v>56</v>
      </c>
      <c r="B91" s="181">
        <v>1943841.49265</v>
      </c>
      <c r="C91" s="187">
        <v>13</v>
      </c>
      <c r="D91" s="188">
        <v>1206</v>
      </c>
    </row>
    <row r="92" spans="1:4" ht="15.75" customHeight="1">
      <c r="A92" s="49" t="s">
        <v>57</v>
      </c>
      <c r="B92" s="182">
        <v>2553414.8000325</v>
      </c>
      <c r="C92" s="187">
        <v>16</v>
      </c>
      <c r="D92" s="188">
        <v>1387</v>
      </c>
    </row>
    <row r="93" spans="1:4" ht="15.75" customHeight="1">
      <c r="A93" s="49" t="s">
        <v>58</v>
      </c>
      <c r="B93" s="183">
        <v>2446463.1663499996</v>
      </c>
      <c r="C93" s="187">
        <v>17</v>
      </c>
      <c r="D93" s="188">
        <v>1270</v>
      </c>
    </row>
    <row r="94" spans="1:4" ht="15.75" customHeight="1">
      <c r="A94" s="49" t="s">
        <v>59</v>
      </c>
      <c r="B94" s="184">
        <v>3136240.6496999995</v>
      </c>
      <c r="C94" s="187">
        <v>21</v>
      </c>
      <c r="D94" s="188">
        <v>1544</v>
      </c>
    </row>
    <row r="95" spans="1:5" ht="15.75" customHeight="1">
      <c r="A95" s="49" t="s">
        <v>53</v>
      </c>
      <c r="B95" s="148"/>
      <c r="C95" s="187"/>
      <c r="D95" s="188"/>
      <c r="E95" s="165"/>
    </row>
    <row r="96" spans="1:4" ht="15.75" customHeight="1">
      <c r="A96" s="20"/>
      <c r="B96" s="149"/>
      <c r="C96" s="189"/>
      <c r="D96" s="190"/>
    </row>
    <row r="97" spans="1:4" ht="15.75" customHeight="1">
      <c r="A97" s="158" t="s">
        <v>14</v>
      </c>
      <c r="B97" s="147">
        <f>B98+B99+B100+B101+B102</f>
        <v>3881084</v>
      </c>
      <c r="C97" s="185">
        <f>C98+C99+C100+C101+C102</f>
        <v>34</v>
      </c>
      <c r="D97" s="186">
        <f>D98+D99+D100+D101+D102</f>
        <v>297</v>
      </c>
    </row>
    <row r="98" spans="1:4" ht="15.75" customHeight="1">
      <c r="A98" s="49" t="s">
        <v>25</v>
      </c>
      <c r="B98" s="148">
        <v>3881084</v>
      </c>
      <c r="C98" s="187">
        <v>34</v>
      </c>
      <c r="D98" s="188">
        <v>297</v>
      </c>
    </row>
    <row r="99" spans="1:4" ht="15.75" customHeight="1">
      <c r="A99" s="49" t="s">
        <v>26</v>
      </c>
      <c r="B99" s="148"/>
      <c r="C99" s="187"/>
      <c r="D99" s="188"/>
    </row>
    <row r="100" spans="1:4" ht="15.75" customHeight="1">
      <c r="A100" s="49" t="s">
        <v>27</v>
      </c>
      <c r="B100" s="148"/>
      <c r="C100" s="187"/>
      <c r="D100" s="188"/>
    </row>
    <row r="101" spans="1:4" ht="15.75" customHeight="1">
      <c r="A101" s="49" t="s">
        <v>52</v>
      </c>
      <c r="B101" s="148"/>
      <c r="C101" s="187"/>
      <c r="D101" s="188"/>
    </row>
    <row r="102" spans="1:5" ht="15.75" customHeight="1">
      <c r="A102" s="49" t="s">
        <v>53</v>
      </c>
      <c r="B102" s="148"/>
      <c r="C102" s="187"/>
      <c r="D102" s="188"/>
      <c r="E102" s="165"/>
    </row>
    <row r="103" spans="1:4" ht="15.75" customHeight="1">
      <c r="A103" s="20"/>
      <c r="B103" s="149"/>
      <c r="C103" s="189"/>
      <c r="D103" s="190"/>
    </row>
    <row r="104" spans="1:4" ht="15.75" customHeight="1">
      <c r="A104" s="158" t="s">
        <v>9</v>
      </c>
      <c r="B104" s="147">
        <f>B105+B106+B107+B108+B109</f>
        <v>613592</v>
      </c>
      <c r="C104" s="185">
        <f>C105+C106+C107+C108+C109</f>
        <v>1</v>
      </c>
      <c r="D104" s="186">
        <f>D105+D106+D107+D108+D109</f>
        <v>115</v>
      </c>
    </row>
    <row r="105" spans="1:4" ht="15.75" customHeight="1">
      <c r="A105" s="49" t="s">
        <v>195</v>
      </c>
      <c r="B105" s="148">
        <v>205072</v>
      </c>
      <c r="C105" s="187">
        <v>0.34</v>
      </c>
      <c r="D105" s="188">
        <v>31</v>
      </c>
    </row>
    <row r="106" spans="1:4" ht="15.75" customHeight="1">
      <c r="A106" s="49" t="s">
        <v>196</v>
      </c>
      <c r="B106" s="148">
        <v>408520</v>
      </c>
      <c r="C106" s="187">
        <v>0.66</v>
      </c>
      <c r="D106" s="188">
        <v>84</v>
      </c>
    </row>
    <row r="107" spans="1:4" ht="15.75" customHeight="1">
      <c r="A107" s="49" t="s">
        <v>197</v>
      </c>
      <c r="B107" s="148"/>
      <c r="C107" s="187"/>
      <c r="D107" s="188"/>
    </row>
    <row r="108" spans="1:4" ht="15.75" customHeight="1">
      <c r="A108" s="49" t="s">
        <v>52</v>
      </c>
      <c r="B108" s="148"/>
      <c r="C108" s="187"/>
      <c r="D108" s="188"/>
    </row>
    <row r="109" spans="1:5" ht="15.75" customHeight="1">
      <c r="A109" s="49" t="s">
        <v>53</v>
      </c>
      <c r="B109" s="148"/>
      <c r="C109" s="187"/>
      <c r="D109" s="188"/>
      <c r="E109" s="165"/>
    </row>
    <row r="110" spans="1:4" ht="15.75" customHeight="1">
      <c r="A110" s="20"/>
      <c r="B110" s="149"/>
      <c r="C110" s="189"/>
      <c r="D110" s="190"/>
    </row>
    <row r="111" spans="1:4" ht="15.75" customHeight="1">
      <c r="A111" s="158" t="s">
        <v>16</v>
      </c>
      <c r="B111" s="147">
        <f>B112+B113+B114+B115+B116</f>
        <v>3863986</v>
      </c>
      <c r="C111" s="185">
        <f>C112+C113+C114+C115+C116</f>
        <v>56.940000000000005</v>
      </c>
      <c r="D111" s="186">
        <f>D112+D113+D114+D115+D116</f>
        <v>77292</v>
      </c>
    </row>
    <row r="112" spans="1:4" ht="15.75" customHeight="1">
      <c r="A112" s="49" t="s">
        <v>54</v>
      </c>
      <c r="B112" s="170">
        <v>2935833</v>
      </c>
      <c r="C112" s="198">
        <v>44.95</v>
      </c>
      <c r="D112" s="199">
        <v>58512</v>
      </c>
    </row>
    <row r="113" spans="1:4" ht="15.75" customHeight="1">
      <c r="A113" s="49" t="s">
        <v>55</v>
      </c>
      <c r="B113" s="170">
        <v>928153</v>
      </c>
      <c r="C113" s="198">
        <v>11.99</v>
      </c>
      <c r="D113" s="199">
        <v>18780</v>
      </c>
    </row>
    <row r="114" spans="1:4" ht="15.75" customHeight="1">
      <c r="A114" s="49" t="s">
        <v>27</v>
      </c>
      <c r="B114" s="148"/>
      <c r="C114" s="187"/>
      <c r="D114" s="188"/>
    </row>
    <row r="115" spans="1:4" ht="15.75" customHeight="1">
      <c r="A115" s="49" t="s">
        <v>52</v>
      </c>
      <c r="B115" s="148"/>
      <c r="C115" s="187"/>
      <c r="D115" s="188"/>
    </row>
    <row r="116" spans="1:5" ht="15.75" customHeight="1">
      <c r="A116" s="49" t="s">
        <v>53</v>
      </c>
      <c r="B116" s="148"/>
      <c r="C116" s="187"/>
      <c r="D116" s="188"/>
      <c r="E116" s="165"/>
    </row>
    <row r="117" spans="1:4" ht="15.75" customHeight="1">
      <c r="A117" s="20"/>
      <c r="B117" s="149"/>
      <c r="C117" s="189"/>
      <c r="D117" s="190"/>
    </row>
    <row r="118" spans="1:4" ht="15.75" customHeight="1">
      <c r="A118" s="158" t="s">
        <v>20</v>
      </c>
      <c r="B118" s="147">
        <f>B119+B120+B121+B122+B123</f>
        <v>1077415</v>
      </c>
      <c r="C118" s="185">
        <f>C119+C120+C121+C122+C123</f>
        <v>9.16</v>
      </c>
      <c r="D118" s="186">
        <f>D119+D120+D121+D122+D123</f>
        <v>28439</v>
      </c>
    </row>
    <row r="119" spans="1:4" ht="15.75" customHeight="1">
      <c r="A119" s="49" t="s">
        <v>25</v>
      </c>
      <c r="B119" s="170">
        <v>814871</v>
      </c>
      <c r="C119" s="198">
        <v>6.66</v>
      </c>
      <c r="D119" s="199">
        <v>21509</v>
      </c>
    </row>
    <row r="120" spans="1:4" ht="15.75" customHeight="1">
      <c r="A120" s="49" t="s">
        <v>26</v>
      </c>
      <c r="B120" s="170">
        <v>262544</v>
      </c>
      <c r="C120" s="198">
        <v>2.5</v>
      </c>
      <c r="D120" s="199">
        <v>6930</v>
      </c>
    </row>
    <row r="121" spans="1:4" ht="15.75" customHeight="1">
      <c r="A121" s="49" t="s">
        <v>27</v>
      </c>
      <c r="B121" s="148"/>
      <c r="C121" s="187"/>
      <c r="D121" s="188"/>
    </row>
    <row r="122" spans="1:4" ht="15.75" customHeight="1">
      <c r="A122" s="49" t="s">
        <v>52</v>
      </c>
      <c r="B122" s="148"/>
      <c r="C122" s="187"/>
      <c r="D122" s="188"/>
    </row>
    <row r="123" spans="1:5" ht="15.75" customHeight="1">
      <c r="A123" s="49" t="s">
        <v>53</v>
      </c>
      <c r="B123" s="148"/>
      <c r="C123" s="187"/>
      <c r="D123" s="188"/>
      <c r="E123" s="165"/>
    </row>
    <row r="124" spans="1:4" ht="15.75" customHeight="1">
      <c r="A124" s="21"/>
      <c r="B124" s="166"/>
      <c r="C124" s="194"/>
      <c r="D124" s="195"/>
    </row>
    <row r="125" spans="1:4" ht="15.75" customHeight="1">
      <c r="A125" s="16" t="s">
        <v>39</v>
      </c>
      <c r="B125" s="150">
        <f>B126+B127</f>
        <v>0</v>
      </c>
      <c r="C125" s="192">
        <f>C126+C127</f>
        <v>0</v>
      </c>
      <c r="D125" s="193">
        <f>D126+D127</f>
        <v>0</v>
      </c>
    </row>
    <row r="126" spans="1:4" ht="15.75" customHeight="1">
      <c r="A126" s="115" t="s">
        <v>43</v>
      </c>
      <c r="B126" s="148"/>
      <c r="C126" s="187"/>
      <c r="D126" s="188"/>
    </row>
    <row r="127" spans="1:4" ht="15.75" customHeight="1">
      <c r="A127" s="19" t="s">
        <v>31</v>
      </c>
      <c r="B127" s="148"/>
      <c r="C127" s="187"/>
      <c r="D127" s="188"/>
    </row>
    <row r="128" spans="1:4" ht="15.75" customHeight="1">
      <c r="A128" s="25"/>
      <c r="B128" s="61"/>
      <c r="C128" s="171"/>
      <c r="D128" s="171"/>
    </row>
    <row r="129" spans="1:4" ht="15.75" customHeight="1">
      <c r="A129" s="37" t="s">
        <v>46</v>
      </c>
      <c r="B129" s="56" t="s">
        <v>0</v>
      </c>
      <c r="C129" s="1" t="s">
        <v>1</v>
      </c>
      <c r="D129" s="1" t="s">
        <v>2</v>
      </c>
    </row>
    <row r="130" spans="1:4" ht="15.75" customHeight="1">
      <c r="A130" s="35"/>
      <c r="B130" s="59"/>
      <c r="C130" s="113"/>
      <c r="D130" s="113"/>
    </row>
    <row r="131" spans="1:4" ht="15.75" customHeight="1">
      <c r="A131" s="35"/>
      <c r="B131" s="59"/>
      <c r="C131" s="113"/>
      <c r="D131" s="113"/>
    </row>
    <row r="132" spans="1:4" ht="15.75" customHeight="1">
      <c r="A132" s="35"/>
      <c r="B132" s="59"/>
      <c r="C132" s="113"/>
      <c r="D132" s="113"/>
    </row>
    <row r="133" spans="1:4" ht="15.75" customHeight="1">
      <c r="A133" s="35"/>
      <c r="B133" s="59"/>
      <c r="C133" s="113"/>
      <c r="D133" s="113"/>
    </row>
    <row r="134" spans="1:4" ht="15.75" customHeight="1">
      <c r="A134" s="35"/>
      <c r="B134" s="59"/>
      <c r="C134" s="113"/>
      <c r="D134" s="113"/>
    </row>
    <row r="135" spans="1:4" ht="15.75" customHeight="1">
      <c r="A135" s="35"/>
      <c r="B135" s="59"/>
      <c r="C135" s="113"/>
      <c r="D135" s="113"/>
    </row>
    <row r="136" spans="1:4" ht="15.75" customHeight="1">
      <c r="A136" s="35"/>
      <c r="B136" s="59"/>
      <c r="C136" s="113"/>
      <c r="D136" s="113"/>
    </row>
    <row r="137" spans="1:4" ht="15.75" customHeight="1">
      <c r="A137" s="35"/>
      <c r="B137" s="59"/>
      <c r="C137" s="113"/>
      <c r="D137" s="113"/>
    </row>
    <row r="138" spans="1:4" ht="15.75" customHeight="1">
      <c r="A138" s="35"/>
      <c r="B138" s="59"/>
      <c r="C138" s="113"/>
      <c r="D138" s="113"/>
    </row>
    <row r="139" spans="1:4" ht="15.75" customHeight="1">
      <c r="A139" s="35"/>
      <c r="B139" s="59"/>
      <c r="C139" s="113"/>
      <c r="D139" s="113"/>
    </row>
    <row r="140" spans="1:4" ht="15.75" customHeight="1">
      <c r="A140" s="35"/>
      <c r="B140" s="59"/>
      <c r="C140" s="113"/>
      <c r="D140" s="113"/>
    </row>
    <row r="141" spans="1:4" ht="15.75" customHeight="1">
      <c r="A141" s="35"/>
      <c r="B141" s="59"/>
      <c r="C141" s="113"/>
      <c r="D141" s="113"/>
    </row>
    <row r="142" spans="1:4" ht="15.75" customHeight="1">
      <c r="A142" s="35"/>
      <c r="B142" s="59"/>
      <c r="C142" s="113"/>
      <c r="D142" s="113"/>
    </row>
    <row r="143" spans="1:4" ht="15.75" customHeight="1">
      <c r="A143" s="35"/>
      <c r="B143" s="59"/>
      <c r="C143" s="113"/>
      <c r="D143" s="113"/>
    </row>
    <row r="144" spans="1:4" ht="15.75" customHeight="1">
      <c r="A144" s="35"/>
      <c r="B144" s="59"/>
      <c r="C144" s="113"/>
      <c r="D144" s="113"/>
    </row>
    <row r="145" spans="1:4" ht="15.75" customHeight="1">
      <c r="A145" s="24" t="s">
        <v>47</v>
      </c>
      <c r="B145" s="59">
        <f>B130+B131+B132+B133+B134+B135+B136+B137+B138+B139+B140+B141+B142+B143+B144</f>
        <v>0</v>
      </c>
      <c r="C145" s="157">
        <f>C130+C131+C132+C133+C134+C135+C136+C137+C138+C139+C140+C141+C142+C143+C144</f>
        <v>0</v>
      </c>
      <c r="D145" s="157">
        <f>D130+D131+D132+D133+D134+D135+D136+D137+D138+D139+D140+D141+D142+D143+D144</f>
        <v>0</v>
      </c>
    </row>
    <row r="146" spans="1:4" ht="15.75" customHeight="1">
      <c r="A146" s="40" t="s">
        <v>48</v>
      </c>
      <c r="B146" s="62">
        <f>B6+B21+B28+B42+B52+B59+B66+B73+B90+B97+B104+B111+B118+B125+B145</f>
        <v>35949416.6487325</v>
      </c>
      <c r="C146" s="172">
        <f>C6+C21+C28+C42+C52+C59+C66+C73+C90+C97+C104+C111+C118+C125+C145</f>
        <v>247.42999999999998</v>
      </c>
      <c r="D146" s="173">
        <f>D6+D21+D28+D42+D52+D59+D66+D73+D81+D90+D97+D104+D111+D118+D125+D145</f>
        <v>287927</v>
      </c>
    </row>
    <row r="147" spans="1:4" ht="15.75" customHeight="1">
      <c r="A147" s="27" t="s">
        <v>24</v>
      </c>
      <c r="B147" s="174"/>
      <c r="C147" s="174"/>
      <c r="D147" s="175"/>
    </row>
    <row r="148" spans="1:4" ht="15.75" customHeight="1">
      <c r="A148" s="176"/>
      <c r="B148" s="153"/>
      <c r="C148" s="153"/>
      <c r="D148" s="177"/>
    </row>
    <row r="149" spans="1:4" ht="15.75" customHeight="1">
      <c r="A149" s="176"/>
      <c r="B149" s="153"/>
      <c r="C149" s="153"/>
      <c r="D149" s="177"/>
    </row>
    <row r="150" spans="1:4" ht="15.75" customHeight="1">
      <c r="A150" s="176"/>
      <c r="B150" s="153"/>
      <c r="C150" s="153"/>
      <c r="D150" s="177"/>
    </row>
    <row r="151" spans="1:4" ht="15.75" customHeight="1">
      <c r="A151" s="176"/>
      <c r="B151" s="153"/>
      <c r="C151" s="153"/>
      <c r="D151" s="177"/>
    </row>
    <row r="152" spans="1:4" ht="15.75" customHeight="1">
      <c r="A152" s="176"/>
      <c r="B152" s="153"/>
      <c r="C152" s="153"/>
      <c r="D152" s="177"/>
    </row>
    <row r="153" spans="1:4" s="36" customFormat="1" ht="15.75" customHeight="1">
      <c r="A153" s="178"/>
      <c r="B153" s="179"/>
      <c r="C153" s="179"/>
      <c r="D153" s="180"/>
    </row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</sheetData>
  <sheetProtection/>
  <printOptions/>
  <pageMargins left="0.4895833333333333" right="0.25" top="0.5208333333333334" bottom="0.25" header="0.05" footer="0.05"/>
  <pageSetup horizontalDpi="600" verticalDpi="600" orientation="portrait" r:id="rId1"/>
  <headerFooter>
    <oddHeader>&amp;CRegion 2
&amp;"-,Bold"&amp;KFF0000DRAFT ONLY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3"/>
  <sheetViews>
    <sheetView view="pageLayout" zoomScale="85" zoomScalePageLayoutView="85" workbookViewId="0" topLeftCell="A1">
      <selection activeCell="C65" sqref="C65"/>
    </sheetView>
  </sheetViews>
  <sheetFormatPr defaultColWidth="9.140625" defaultRowHeight="15"/>
  <cols>
    <col min="1" max="1" width="47.421875" style="154" customWidth="1"/>
    <col min="2" max="2" width="16.57421875" style="154" customWidth="1"/>
    <col min="3" max="3" width="14.57421875" style="154" customWidth="1"/>
    <col min="4" max="4" width="16.140625" style="206" customWidth="1"/>
    <col min="5" max="5" width="17.57421875" style="154" customWidth="1"/>
    <col min="6" max="9" width="8.8515625" style="154" customWidth="1"/>
    <col min="10" max="16384" width="9.140625" style="154" customWidth="1"/>
  </cols>
  <sheetData>
    <row r="1" spans="1:4" ht="15">
      <c r="A1" s="152"/>
      <c r="B1" s="10" t="s">
        <v>21</v>
      </c>
      <c r="C1" s="153"/>
      <c r="D1" s="205"/>
    </row>
    <row r="2" spans="1:4" ht="15">
      <c r="A2" s="152"/>
      <c r="B2" s="10" t="s">
        <v>22</v>
      </c>
      <c r="C2" s="153"/>
      <c r="D2" s="205"/>
    </row>
    <row r="3" spans="1:4" ht="15">
      <c r="A3" s="152"/>
      <c r="B3" s="10" t="s">
        <v>23</v>
      </c>
      <c r="C3" s="153"/>
      <c r="D3" s="205"/>
    </row>
    <row r="4" spans="1:4" ht="15">
      <c r="A4" s="3" t="s">
        <v>17</v>
      </c>
      <c r="B4" s="1" t="s">
        <v>0</v>
      </c>
      <c r="C4" s="1" t="s">
        <v>1</v>
      </c>
      <c r="D4" s="70" t="s">
        <v>2</v>
      </c>
    </row>
    <row r="5" spans="1:4" ht="15.75" customHeight="1">
      <c r="A5" s="4" t="s">
        <v>10</v>
      </c>
      <c r="B5" s="71"/>
      <c r="C5" s="155"/>
      <c r="D5" s="156"/>
    </row>
    <row r="6" spans="1:4" ht="15.75" customHeight="1">
      <c r="A6" s="127" t="s">
        <v>4</v>
      </c>
      <c r="B6" s="137">
        <f>SUM(B7:B19)</f>
        <v>3904323</v>
      </c>
      <c r="C6" s="185">
        <f>SUM(C7:C19)</f>
        <v>0</v>
      </c>
      <c r="D6" s="185">
        <f>SUM(D7:D19)</f>
        <v>0</v>
      </c>
    </row>
    <row r="7" spans="1:4" ht="15.75" customHeight="1">
      <c r="A7" s="49" t="s">
        <v>25</v>
      </c>
      <c r="B7" s="143">
        <v>3904323</v>
      </c>
      <c r="C7" s="187"/>
      <c r="D7" s="188"/>
    </row>
    <row r="8" spans="1:4" ht="15.75" customHeight="1">
      <c r="A8" s="49" t="s">
        <v>26</v>
      </c>
      <c r="B8" s="143"/>
      <c r="C8" s="187"/>
      <c r="D8" s="188"/>
    </row>
    <row r="9" spans="1:4" ht="15.75" customHeight="1">
      <c r="A9" s="49" t="s">
        <v>208</v>
      </c>
      <c r="B9" s="143"/>
      <c r="C9" s="187"/>
      <c r="D9" s="188"/>
    </row>
    <row r="10" spans="1:4" ht="15.75" customHeight="1">
      <c r="A10" s="49"/>
      <c r="B10" s="143"/>
      <c r="C10" s="187"/>
      <c r="D10" s="188"/>
    </row>
    <row r="11" spans="1:4" ht="15.75" customHeight="1">
      <c r="A11" s="49"/>
      <c r="B11" s="143"/>
      <c r="C11" s="187"/>
      <c r="D11" s="188"/>
    </row>
    <row r="12" spans="1:4" ht="15.75" customHeight="1">
      <c r="A12" s="49"/>
      <c r="B12" s="143"/>
      <c r="C12" s="187"/>
      <c r="D12" s="188"/>
    </row>
    <row r="13" spans="1:4" ht="15.75" customHeight="1">
      <c r="A13" s="49" t="s">
        <v>205</v>
      </c>
      <c r="B13" s="143"/>
      <c r="C13" s="187"/>
      <c r="D13" s="188"/>
    </row>
    <row r="14" spans="1:4" ht="15.75" customHeight="1">
      <c r="A14" s="49" t="s">
        <v>205</v>
      </c>
      <c r="B14" s="143"/>
      <c r="C14" s="187"/>
      <c r="D14" s="188"/>
    </row>
    <row r="15" spans="1:4" ht="15.75" customHeight="1">
      <c r="A15" s="49"/>
      <c r="B15" s="143"/>
      <c r="C15" s="187"/>
      <c r="D15" s="188"/>
    </row>
    <row r="16" spans="1:4" ht="15.75" customHeight="1">
      <c r="A16" s="49"/>
      <c r="B16" s="143"/>
      <c r="C16" s="187"/>
      <c r="D16" s="188"/>
    </row>
    <row r="17" spans="1:4" ht="15.75" customHeight="1">
      <c r="A17" s="20"/>
      <c r="B17" s="143"/>
      <c r="C17" s="187"/>
      <c r="D17" s="188"/>
    </row>
    <row r="18" spans="1:4" ht="15.75" customHeight="1">
      <c r="A18" s="20" t="s">
        <v>207</v>
      </c>
      <c r="B18" s="143"/>
      <c r="C18" s="187"/>
      <c r="D18" s="188"/>
    </row>
    <row r="19" spans="1:4" ht="15.75" customHeight="1">
      <c r="A19" s="20" t="s">
        <v>206</v>
      </c>
      <c r="B19" s="143"/>
      <c r="C19" s="187"/>
      <c r="D19" s="188"/>
    </row>
    <row r="20" spans="1:4" ht="15.75" customHeight="1">
      <c r="A20" s="20"/>
      <c r="B20" s="242"/>
      <c r="C20" s="189"/>
      <c r="D20" s="190"/>
    </row>
    <row r="21" spans="1:4" ht="15.75" customHeight="1">
      <c r="A21" s="158" t="s">
        <v>5</v>
      </c>
      <c r="B21" s="137">
        <f>B22+B23+B24</f>
        <v>545327</v>
      </c>
      <c r="C21" s="185">
        <f>C22+C23+C24</f>
        <v>0</v>
      </c>
      <c r="D21" s="186">
        <f>D22+D23+D24</f>
        <v>1391</v>
      </c>
    </row>
    <row r="22" spans="1:4" ht="15.75" customHeight="1">
      <c r="A22" s="112" t="s">
        <v>74</v>
      </c>
      <c r="B22" s="273">
        <v>545327</v>
      </c>
      <c r="C22" s="187"/>
      <c r="D22" s="266">
        <v>1391</v>
      </c>
    </row>
    <row r="23" spans="1:4" ht="15.75" customHeight="1">
      <c r="A23" s="49" t="s">
        <v>26</v>
      </c>
      <c r="B23" s="143"/>
      <c r="C23" s="187"/>
      <c r="D23" s="188"/>
    </row>
    <row r="24" spans="1:4" ht="15.75" customHeight="1">
      <c r="A24" s="49" t="s">
        <v>27</v>
      </c>
      <c r="B24" s="143"/>
      <c r="C24" s="187"/>
      <c r="D24" s="188"/>
    </row>
    <row r="25" spans="1:4" ht="15.75" customHeight="1">
      <c r="A25" s="20"/>
      <c r="B25" s="242"/>
      <c r="C25" s="189"/>
      <c r="D25" s="190"/>
    </row>
    <row r="26" spans="1:4" ht="15.75" customHeight="1">
      <c r="A26" s="158" t="s">
        <v>6</v>
      </c>
      <c r="B26" s="137">
        <f>SUM(B28:B32)</f>
        <v>58818.42</v>
      </c>
      <c r="C26" s="185">
        <f>SUM(C28:C32)</f>
        <v>0</v>
      </c>
      <c r="D26" s="186">
        <f>SUM(D28:D32)</f>
        <v>35</v>
      </c>
    </row>
    <row r="27" spans="1:4" ht="15.75" customHeight="1">
      <c r="A27" s="158" t="s">
        <v>130</v>
      </c>
      <c r="B27" s="274"/>
      <c r="C27" s="222"/>
      <c r="D27" s="267"/>
    </row>
    <row r="28" spans="1:4" ht="15.75" customHeight="1">
      <c r="A28" s="211" t="s">
        <v>133</v>
      </c>
      <c r="B28" s="138">
        <v>6909.15</v>
      </c>
      <c r="C28" s="187"/>
      <c r="D28" s="200">
        <v>5</v>
      </c>
    </row>
    <row r="29" spans="1:4" ht="15.75" customHeight="1">
      <c r="A29" s="211" t="s">
        <v>134</v>
      </c>
      <c r="B29" s="138">
        <v>11111</v>
      </c>
      <c r="C29" s="187"/>
      <c r="D29" s="200">
        <v>16</v>
      </c>
    </row>
    <row r="30" spans="1:4" ht="15.75" customHeight="1">
      <c r="A30" s="211" t="s">
        <v>135</v>
      </c>
      <c r="B30" s="138">
        <v>11111</v>
      </c>
      <c r="C30" s="187"/>
      <c r="D30" s="268">
        <v>6</v>
      </c>
    </row>
    <row r="31" spans="1:4" ht="15.75" customHeight="1">
      <c r="A31" s="115" t="s">
        <v>132</v>
      </c>
      <c r="B31" s="221"/>
      <c r="C31" s="222"/>
      <c r="D31" s="269"/>
    </row>
    <row r="32" spans="1:4" ht="15.75" customHeight="1">
      <c r="A32" s="116" t="s">
        <v>136</v>
      </c>
      <c r="B32" s="143">
        <v>29687.27</v>
      </c>
      <c r="C32" s="187"/>
      <c r="D32" s="187">
        <v>8</v>
      </c>
    </row>
    <row r="33" spans="1:4" ht="15.75" customHeight="1">
      <c r="A33" s="18" t="s">
        <v>40</v>
      </c>
      <c r="B33" s="137"/>
      <c r="C33" s="185"/>
      <c r="D33" s="186"/>
    </row>
    <row r="34" spans="1:4" ht="15.75" customHeight="1">
      <c r="A34" s="158" t="s">
        <v>32</v>
      </c>
      <c r="B34" s="275">
        <f>B35+B36+B37</f>
        <v>0</v>
      </c>
      <c r="C34" s="192">
        <f>C35+C36+C37</f>
        <v>0</v>
      </c>
      <c r="D34" s="193">
        <f>D35+D36+D37</f>
        <v>0</v>
      </c>
    </row>
    <row r="35" spans="1:4" ht="15.75" customHeight="1">
      <c r="A35" s="49" t="s">
        <v>30</v>
      </c>
      <c r="B35" s="143"/>
      <c r="C35" s="187"/>
      <c r="D35" s="188"/>
    </row>
    <row r="36" spans="1:4" ht="15.75" customHeight="1">
      <c r="A36" s="49" t="s">
        <v>30</v>
      </c>
      <c r="B36" s="143"/>
      <c r="C36" s="187"/>
      <c r="D36" s="188"/>
    </row>
    <row r="37" spans="1:4" ht="15.75" customHeight="1">
      <c r="A37" s="49" t="s">
        <v>30</v>
      </c>
      <c r="B37" s="143"/>
      <c r="C37" s="187"/>
      <c r="D37" s="188"/>
    </row>
    <row r="38" spans="1:4" ht="15.75" customHeight="1">
      <c r="A38" s="127" t="s">
        <v>34</v>
      </c>
      <c r="B38" s="143"/>
      <c r="C38" s="187"/>
      <c r="D38" s="188"/>
    </row>
    <row r="39" spans="1:5" ht="15.75" customHeight="1">
      <c r="A39" s="128"/>
      <c r="B39" s="242"/>
      <c r="C39" s="189"/>
      <c r="D39" s="190"/>
      <c r="E39" s="165"/>
    </row>
    <row r="40" spans="1:4" ht="15.75" customHeight="1">
      <c r="A40" s="4" t="s">
        <v>11</v>
      </c>
      <c r="B40" s="137"/>
      <c r="C40" s="185"/>
      <c r="D40" s="186"/>
    </row>
    <row r="41" spans="1:4" ht="15.75" customHeight="1">
      <c r="A41" s="4" t="s">
        <v>29</v>
      </c>
      <c r="B41" s="137"/>
      <c r="C41" s="185"/>
      <c r="D41" s="186"/>
    </row>
    <row r="42" spans="1:4" ht="15.75" customHeight="1">
      <c r="A42" s="158" t="s">
        <v>200</v>
      </c>
      <c r="B42" s="137">
        <f>B43+B44+B45</f>
        <v>615952</v>
      </c>
      <c r="C42" s="185">
        <f>C43+C44+C45</f>
        <v>7.87</v>
      </c>
      <c r="D42" s="186">
        <v>69074</v>
      </c>
    </row>
    <row r="43" spans="1:4" ht="15.75" customHeight="1">
      <c r="A43" s="49" t="s">
        <v>92</v>
      </c>
      <c r="B43" s="143">
        <v>147535</v>
      </c>
      <c r="C43" s="187">
        <v>1.83</v>
      </c>
      <c r="D43" s="188"/>
    </row>
    <row r="44" spans="1:4" ht="15.75" customHeight="1">
      <c r="A44" s="49" t="s">
        <v>93</v>
      </c>
      <c r="B44" s="143">
        <v>468417</v>
      </c>
      <c r="C44" s="187">
        <v>6.04</v>
      </c>
      <c r="D44" s="188"/>
    </row>
    <row r="45" spans="1:4" ht="15.75" customHeight="1">
      <c r="A45" s="49" t="s">
        <v>27</v>
      </c>
      <c r="B45" s="143"/>
      <c r="C45" s="187"/>
      <c r="D45" s="188"/>
    </row>
    <row r="46" spans="1:4" ht="15.75" customHeight="1">
      <c r="A46" s="20"/>
      <c r="B46" s="242"/>
      <c r="C46" s="189"/>
      <c r="D46" s="190"/>
    </row>
    <row r="47" spans="1:4" ht="15.75" customHeight="1">
      <c r="A47" s="158" t="s">
        <v>38</v>
      </c>
      <c r="B47" s="137">
        <f>B48+B49+B50</f>
        <v>1884090</v>
      </c>
      <c r="C47" s="185">
        <f>C48+C49+C50</f>
        <v>24.05</v>
      </c>
      <c r="D47" s="186">
        <f>D48+D49+D50</f>
        <v>0</v>
      </c>
    </row>
    <row r="48" spans="1:4" ht="15.75" customHeight="1">
      <c r="A48" s="49" t="s">
        <v>92</v>
      </c>
      <c r="B48" s="143">
        <v>451285</v>
      </c>
      <c r="C48" s="187">
        <v>5.59</v>
      </c>
      <c r="D48" s="188"/>
    </row>
    <row r="49" spans="1:4" ht="15.75" customHeight="1">
      <c r="A49" s="49" t="s">
        <v>93</v>
      </c>
      <c r="B49" s="143">
        <v>1432805</v>
      </c>
      <c r="C49" s="187">
        <v>18.46</v>
      </c>
      <c r="D49" s="188"/>
    </row>
    <row r="50" spans="1:4" ht="15.75" customHeight="1">
      <c r="A50" s="49" t="s">
        <v>27</v>
      </c>
      <c r="B50" s="143"/>
      <c r="C50" s="187"/>
      <c r="D50" s="188"/>
    </row>
    <row r="51" spans="1:4" ht="15.75" customHeight="1">
      <c r="A51" s="20"/>
      <c r="B51" s="276"/>
      <c r="C51" s="194"/>
      <c r="D51" s="195"/>
    </row>
    <row r="52" spans="1:4" ht="15.75" customHeight="1">
      <c r="A52" s="158" t="s">
        <v>7</v>
      </c>
      <c r="B52" s="137">
        <f>B53+B54+B55</f>
        <v>0</v>
      </c>
      <c r="C52" s="185">
        <f>C53+C54+C55</f>
        <v>2</v>
      </c>
      <c r="D52" s="186">
        <f>D53+D54+D55</f>
        <v>0</v>
      </c>
    </row>
    <row r="53" spans="1:4" ht="15.75" customHeight="1">
      <c r="A53" s="49" t="s">
        <v>25</v>
      </c>
      <c r="B53" s="143"/>
      <c r="C53" s="187">
        <v>0.5</v>
      </c>
      <c r="D53" s="188"/>
    </row>
    <row r="54" spans="1:4" ht="15.75" customHeight="1">
      <c r="A54" s="49" t="s">
        <v>26</v>
      </c>
      <c r="B54" s="143"/>
      <c r="C54" s="187">
        <v>1.5</v>
      </c>
      <c r="D54" s="188"/>
    </row>
    <row r="55" spans="1:4" ht="15.75" customHeight="1">
      <c r="A55" s="49" t="s">
        <v>27</v>
      </c>
      <c r="B55" s="143"/>
      <c r="C55" s="187"/>
      <c r="D55" s="188"/>
    </row>
    <row r="56" spans="1:4" ht="15.75" customHeight="1">
      <c r="A56" s="20"/>
      <c r="B56" s="242"/>
      <c r="C56" s="189"/>
      <c r="D56" s="190"/>
    </row>
    <row r="57" spans="1:4" ht="15.75" customHeight="1">
      <c r="A57" s="158" t="s">
        <v>8</v>
      </c>
      <c r="B57" s="137">
        <f>B58+B59+B60</f>
        <v>0</v>
      </c>
      <c r="C57" s="185">
        <f>C58+C59+C60</f>
        <v>0</v>
      </c>
      <c r="D57" s="186">
        <f>D58+D59+D60</f>
        <v>0</v>
      </c>
    </row>
    <row r="58" spans="1:4" ht="15.75" customHeight="1">
      <c r="A58" s="49" t="s">
        <v>25</v>
      </c>
      <c r="B58" s="143"/>
      <c r="C58" s="187"/>
      <c r="D58" s="188"/>
    </row>
    <row r="59" spans="1:4" ht="15.75" customHeight="1">
      <c r="A59" s="49" t="s">
        <v>26</v>
      </c>
      <c r="B59" s="143"/>
      <c r="C59" s="187"/>
      <c r="D59" s="188"/>
    </row>
    <row r="60" spans="1:4" ht="15.75" customHeight="1">
      <c r="A60" s="49" t="s">
        <v>27</v>
      </c>
      <c r="B60" s="143"/>
      <c r="C60" s="187"/>
      <c r="D60" s="188"/>
    </row>
    <row r="61" spans="1:4" ht="15.75" customHeight="1">
      <c r="A61" s="21"/>
      <c r="B61" s="276"/>
      <c r="C61" s="194"/>
      <c r="D61" s="195"/>
    </row>
    <row r="62" spans="1:4" ht="15.75" customHeight="1">
      <c r="A62" s="16" t="s">
        <v>39</v>
      </c>
      <c r="B62" s="137" t="s">
        <v>111</v>
      </c>
      <c r="C62" s="185" t="s">
        <v>111</v>
      </c>
      <c r="D62" s="186"/>
    </row>
    <row r="63" spans="1:4" ht="15.75" customHeight="1">
      <c r="A63" s="399" t="s">
        <v>41</v>
      </c>
      <c r="B63" s="396"/>
      <c r="C63" s="396"/>
      <c r="D63" s="186">
        <f>D64+D65+D66</f>
        <v>0</v>
      </c>
    </row>
    <row r="64" spans="1:4" ht="15.75" customHeight="1">
      <c r="A64" s="49"/>
      <c r="B64" s="143"/>
      <c r="C64" s="187"/>
      <c r="D64" s="188"/>
    </row>
    <row r="65" spans="1:4" ht="15.75" customHeight="1">
      <c r="A65" s="49" t="s">
        <v>233</v>
      </c>
      <c r="B65" s="143">
        <v>814869</v>
      </c>
      <c r="C65" s="187">
        <v>10.4</v>
      </c>
      <c r="D65" s="188"/>
    </row>
    <row r="66" spans="1:4" ht="15.75" customHeight="1">
      <c r="A66" s="49"/>
      <c r="B66" s="143"/>
      <c r="C66" s="187"/>
      <c r="D66" s="188"/>
    </row>
    <row r="67" spans="1:4" ht="15.75" customHeight="1">
      <c r="A67" s="127" t="s">
        <v>42</v>
      </c>
      <c r="B67" s="143"/>
      <c r="C67" s="187"/>
      <c r="D67" s="188"/>
    </row>
    <row r="68" spans="2:4" ht="15.75" customHeight="1">
      <c r="B68" s="277"/>
      <c r="C68" s="196"/>
      <c r="D68" s="197"/>
    </row>
    <row r="69" spans="1:4" ht="15.75" customHeight="1">
      <c r="A69" s="4" t="s">
        <v>12</v>
      </c>
      <c r="B69" s="137"/>
      <c r="C69" s="185"/>
      <c r="D69" s="186"/>
    </row>
    <row r="70" spans="1:4" ht="15.75" customHeight="1">
      <c r="A70" s="158" t="s">
        <v>15</v>
      </c>
      <c r="B70" s="137">
        <f>B71+B72+B73</f>
        <v>4819904.0089</v>
      </c>
      <c r="C70" s="185">
        <f>C71+C72+C73</f>
        <v>35</v>
      </c>
      <c r="D70" s="186">
        <f>D71+D72+D73</f>
        <v>2594</v>
      </c>
    </row>
    <row r="71" spans="1:4" ht="15.75" customHeight="1">
      <c r="A71" s="49" t="s">
        <v>60</v>
      </c>
      <c r="B71" s="143">
        <v>2167363</v>
      </c>
      <c r="C71" s="187">
        <v>19</v>
      </c>
      <c r="D71" s="188">
        <v>1364</v>
      </c>
    </row>
    <row r="72" spans="1:4" ht="15.75" customHeight="1">
      <c r="A72" s="49" t="s">
        <v>61</v>
      </c>
      <c r="B72" s="278">
        <v>2652541.0089</v>
      </c>
      <c r="C72" s="187">
        <v>16</v>
      </c>
      <c r="D72" s="188">
        <v>1230</v>
      </c>
    </row>
    <row r="73" spans="1:4" ht="15.75" customHeight="1">
      <c r="A73" s="49" t="s">
        <v>27</v>
      </c>
      <c r="B73" s="143"/>
      <c r="C73" s="187"/>
      <c r="D73" s="188"/>
    </row>
    <row r="74" spans="1:4" ht="15.75" customHeight="1">
      <c r="A74" s="20"/>
      <c r="B74" s="242"/>
      <c r="C74" s="189"/>
      <c r="D74" s="190"/>
    </row>
    <row r="75" spans="1:4" ht="15.75" customHeight="1">
      <c r="A75" s="158" t="s">
        <v>14</v>
      </c>
      <c r="B75" s="137">
        <f>B76+B77+B78</f>
        <v>664137</v>
      </c>
      <c r="C75" s="185">
        <f>C76+C77+C78</f>
        <v>3.5</v>
      </c>
      <c r="D75" s="186">
        <f>D76+D77+D78</f>
        <v>152</v>
      </c>
    </row>
    <row r="76" spans="1:4" ht="15.75" customHeight="1">
      <c r="A76" s="49" t="s">
        <v>25</v>
      </c>
      <c r="B76" s="143">
        <v>664137</v>
      </c>
      <c r="C76" s="187">
        <v>3.5</v>
      </c>
      <c r="D76" s="188">
        <v>152</v>
      </c>
    </row>
    <row r="77" spans="1:4" ht="15.75" customHeight="1">
      <c r="A77" s="49" t="s">
        <v>26</v>
      </c>
      <c r="B77" s="143"/>
      <c r="C77" s="187"/>
      <c r="D77" s="188"/>
    </row>
    <row r="78" spans="1:4" ht="15.75" customHeight="1">
      <c r="A78" s="49" t="s">
        <v>27</v>
      </c>
      <c r="B78" s="143"/>
      <c r="C78" s="187"/>
      <c r="D78" s="188"/>
    </row>
    <row r="79" spans="1:4" ht="15.75" customHeight="1">
      <c r="A79" s="20"/>
      <c r="B79" s="242"/>
      <c r="C79" s="189"/>
      <c r="D79" s="190"/>
    </row>
    <row r="80" spans="1:4" ht="15.75" customHeight="1">
      <c r="A80" s="158" t="s">
        <v>9</v>
      </c>
      <c r="B80" s="137">
        <f>B81+B82+B83</f>
        <v>117184</v>
      </c>
      <c r="C80" s="185">
        <f>C81+C82+C83</f>
        <v>0.23</v>
      </c>
      <c r="D80" s="186">
        <f>D81+D82+D83</f>
        <v>25</v>
      </c>
    </row>
    <row r="81" spans="1:4" ht="15.75" customHeight="1">
      <c r="A81" s="49" t="s">
        <v>195</v>
      </c>
      <c r="B81" s="143">
        <v>117184</v>
      </c>
      <c r="C81" s="187">
        <v>0.23</v>
      </c>
      <c r="D81" s="188">
        <v>25</v>
      </c>
    </row>
    <row r="82" spans="1:4" ht="15.75" customHeight="1">
      <c r="A82" s="49" t="s">
        <v>196</v>
      </c>
      <c r="B82" s="143">
        <v>0</v>
      </c>
      <c r="C82" s="187">
        <v>0</v>
      </c>
      <c r="D82" s="188">
        <v>0</v>
      </c>
    </row>
    <row r="83" spans="1:4" ht="15.75" customHeight="1">
      <c r="A83" s="49" t="s">
        <v>197</v>
      </c>
      <c r="B83" s="143"/>
      <c r="C83" s="187"/>
      <c r="D83" s="188"/>
    </row>
    <row r="84" spans="1:4" ht="15.75" customHeight="1">
      <c r="A84" s="20"/>
      <c r="B84" s="242"/>
      <c r="C84" s="189"/>
      <c r="D84" s="190"/>
    </row>
    <row r="85" spans="1:4" ht="15.75" customHeight="1">
      <c r="A85" s="158" t="s">
        <v>16</v>
      </c>
      <c r="B85" s="137">
        <f>B86+B87+B88</f>
        <v>1846466</v>
      </c>
      <c r="C85" s="185">
        <f>C86+C87+C88</f>
        <v>27.85</v>
      </c>
      <c r="D85" s="186">
        <f>D86+D87+D88</f>
        <v>38172</v>
      </c>
    </row>
    <row r="86" spans="1:4" ht="15.75" customHeight="1">
      <c r="A86" s="49" t="s">
        <v>25</v>
      </c>
      <c r="B86" s="241">
        <v>1846466</v>
      </c>
      <c r="C86" s="198">
        <v>27.85</v>
      </c>
      <c r="D86" s="199">
        <v>38172</v>
      </c>
    </row>
    <row r="87" spans="1:4" ht="15.75" customHeight="1">
      <c r="A87" s="49" t="s">
        <v>26</v>
      </c>
      <c r="B87" s="143"/>
      <c r="C87" s="187"/>
      <c r="D87" s="188"/>
    </row>
    <row r="88" spans="1:4" ht="15.75" customHeight="1">
      <c r="A88" s="49" t="s">
        <v>27</v>
      </c>
      <c r="B88" s="143"/>
      <c r="C88" s="187"/>
      <c r="D88" s="188"/>
    </row>
    <row r="89" spans="1:4" ht="15">
      <c r="A89" s="20"/>
      <c r="B89" s="242"/>
      <c r="C89" s="189"/>
      <c r="D89" s="190"/>
    </row>
    <row r="90" spans="1:4" ht="15">
      <c r="A90" s="158" t="s">
        <v>20</v>
      </c>
      <c r="B90" s="137">
        <f>B91+B92+B93</f>
        <v>220870</v>
      </c>
      <c r="C90" s="185">
        <f>C91+C92+C93</f>
        <v>2.25</v>
      </c>
      <c r="D90" s="186">
        <f>D91+D92+D93</f>
        <v>5830</v>
      </c>
    </row>
    <row r="91" spans="1:4" ht="15">
      <c r="A91" s="49" t="s">
        <v>25</v>
      </c>
      <c r="B91" s="241">
        <v>220870</v>
      </c>
      <c r="C91" s="198">
        <v>2.25</v>
      </c>
      <c r="D91" s="199">
        <v>5830</v>
      </c>
    </row>
    <row r="92" spans="1:4" ht="15">
      <c r="A92" s="49" t="s">
        <v>26</v>
      </c>
      <c r="B92" s="143"/>
      <c r="C92" s="187"/>
      <c r="D92" s="188"/>
    </row>
    <row r="93" spans="1:4" ht="15.75" customHeight="1">
      <c r="A93" s="49" t="s">
        <v>27</v>
      </c>
      <c r="B93" s="143"/>
      <c r="C93" s="187"/>
      <c r="D93" s="188"/>
    </row>
    <row r="94" spans="1:4" ht="15.75" customHeight="1">
      <c r="A94" s="21"/>
      <c r="B94" s="276"/>
      <c r="C94" s="194"/>
      <c r="D94" s="195"/>
    </row>
    <row r="95" spans="1:4" ht="15.75" customHeight="1">
      <c r="A95" s="16" t="s">
        <v>39</v>
      </c>
      <c r="B95" s="275">
        <f>B96+B97</f>
        <v>0</v>
      </c>
      <c r="C95" s="192">
        <f>C96+C97</f>
        <v>0</v>
      </c>
      <c r="D95" s="193">
        <f>D96+D97</f>
        <v>0</v>
      </c>
    </row>
    <row r="96" spans="1:4" ht="15.75" customHeight="1">
      <c r="A96" s="115" t="s">
        <v>43</v>
      </c>
      <c r="B96" s="143"/>
      <c r="C96" s="187"/>
      <c r="D96" s="188"/>
    </row>
    <row r="97" spans="1:4" ht="15.75" customHeight="1">
      <c r="A97" s="19" t="s">
        <v>31</v>
      </c>
      <c r="B97" s="143"/>
      <c r="C97" s="187"/>
      <c r="D97" s="188"/>
    </row>
    <row r="98" spans="1:4" ht="15.75" customHeight="1">
      <c r="A98" s="25"/>
      <c r="B98" s="279"/>
      <c r="C98" s="271"/>
      <c r="D98" s="272"/>
    </row>
    <row r="99" spans="1:4" ht="15">
      <c r="A99" s="37" t="s">
        <v>46</v>
      </c>
      <c r="B99" s="56" t="s">
        <v>0</v>
      </c>
      <c r="C99" s="1" t="s">
        <v>1</v>
      </c>
      <c r="D99" s="70" t="s">
        <v>2</v>
      </c>
    </row>
    <row r="100" spans="1:4" ht="15">
      <c r="A100" s="35"/>
      <c r="B100" s="59"/>
      <c r="C100" s="113"/>
      <c r="D100" s="157"/>
    </row>
    <row r="101" spans="1:4" ht="15">
      <c r="A101" s="35"/>
      <c r="B101" s="59"/>
      <c r="C101" s="113"/>
      <c r="D101" s="157"/>
    </row>
    <row r="102" spans="1:4" ht="15">
      <c r="A102" s="35"/>
      <c r="B102" s="59"/>
      <c r="C102" s="113"/>
      <c r="D102" s="157"/>
    </row>
    <row r="103" spans="1:4" ht="15">
      <c r="A103" s="35"/>
      <c r="B103" s="59"/>
      <c r="C103" s="113"/>
      <c r="D103" s="157"/>
    </row>
    <row r="104" spans="1:4" ht="15">
      <c r="A104" s="35"/>
      <c r="B104" s="59"/>
      <c r="C104" s="113"/>
      <c r="D104" s="157"/>
    </row>
    <row r="105" spans="1:4" ht="15">
      <c r="A105" s="35"/>
      <c r="B105" s="59"/>
      <c r="C105" s="113"/>
      <c r="D105" s="157"/>
    </row>
    <row r="106" spans="1:4" ht="15">
      <c r="A106" s="35"/>
      <c r="B106" s="59"/>
      <c r="C106" s="113"/>
      <c r="D106" s="157"/>
    </row>
    <row r="107" spans="1:4" ht="15">
      <c r="A107" s="35"/>
      <c r="B107" s="59"/>
      <c r="C107" s="113"/>
      <c r="D107" s="157"/>
    </row>
    <row r="108" spans="1:4" ht="15">
      <c r="A108" s="35"/>
      <c r="B108" s="59"/>
      <c r="C108" s="113"/>
      <c r="D108" s="157"/>
    </row>
    <row r="109" spans="1:4" ht="15">
      <c r="A109" s="35"/>
      <c r="B109" s="59"/>
      <c r="C109" s="113"/>
      <c r="D109" s="157"/>
    </row>
    <row r="110" spans="1:4" ht="15">
      <c r="A110" s="35"/>
      <c r="B110" s="59"/>
      <c r="C110" s="113"/>
      <c r="D110" s="157"/>
    </row>
    <row r="111" spans="1:4" ht="15">
      <c r="A111" s="35"/>
      <c r="B111" s="59"/>
      <c r="C111" s="113"/>
      <c r="D111" s="157"/>
    </row>
    <row r="112" spans="1:4" ht="15">
      <c r="A112" s="35"/>
      <c r="B112" s="59"/>
      <c r="C112" s="113"/>
      <c r="D112" s="157"/>
    </row>
    <row r="113" spans="1:4" ht="15">
      <c r="A113" s="35"/>
      <c r="B113" s="59"/>
      <c r="C113" s="113"/>
      <c r="D113" s="157"/>
    </row>
    <row r="114" spans="1:4" ht="15">
      <c r="A114" s="35"/>
      <c r="B114" s="59"/>
      <c r="C114" s="113"/>
      <c r="D114" s="157"/>
    </row>
    <row r="115" spans="1:4" ht="15">
      <c r="A115" s="24" t="s">
        <v>47</v>
      </c>
      <c r="B115" s="148">
        <f>B100+B101+B102+B103+B104+B105+B106+B107+B108+B109+B110+B111+B112+B113+B114</f>
        <v>0</v>
      </c>
      <c r="C115" s="188">
        <f>C100+C101+C102+C103+C104+C105+C106+C107+C108+C109+C110+C111+C112+C113+C114</f>
        <v>0</v>
      </c>
      <c r="D115" s="188">
        <f>D100+D101+D102+D103+D104+D105+D106+D107+D108+D109+D110+D111+D112+D113+D114</f>
        <v>0</v>
      </c>
    </row>
    <row r="116" spans="1:4" ht="15">
      <c r="A116" s="40" t="s">
        <v>48</v>
      </c>
      <c r="B116" s="243" t="e">
        <f>B6+B21+B26+B34+B42+B47+B52+B57+B62+B70+B75+B80+B85+B90+B95+B115</f>
        <v>#VALUE!</v>
      </c>
      <c r="C116" s="244" t="e">
        <f>C6+C21+C26+C34+C42+C47+C52+C57+C62+C70+C75+C80+C85+C90+C95+C115</f>
        <v>#VALUE!</v>
      </c>
      <c r="D116" s="245">
        <f>D6+D21+D26+D34+D42+D47+D52+D57+D63+D70+D75+D80+D85+D90+D95+D115</f>
        <v>117273</v>
      </c>
    </row>
    <row r="117" spans="1:4" ht="15">
      <c r="A117" s="27" t="s">
        <v>24</v>
      </c>
      <c r="B117" s="174"/>
      <c r="C117" s="174"/>
      <c r="D117" s="208"/>
    </row>
    <row r="118" spans="1:4" ht="15">
      <c r="A118" s="176"/>
      <c r="B118" s="153"/>
      <c r="C118" s="153"/>
      <c r="D118" s="209"/>
    </row>
    <row r="119" spans="1:4" ht="15">
      <c r="A119" s="176"/>
      <c r="B119" s="153"/>
      <c r="C119" s="153"/>
      <c r="D119" s="209"/>
    </row>
    <row r="120" spans="1:4" ht="15">
      <c r="A120" s="176"/>
      <c r="B120" s="153"/>
      <c r="C120" s="153"/>
      <c r="D120" s="209"/>
    </row>
    <row r="121" spans="1:4" ht="15">
      <c r="A121" s="176"/>
      <c r="B121" s="153"/>
      <c r="C121" s="153"/>
      <c r="D121" s="209"/>
    </row>
    <row r="122" spans="1:4" ht="15">
      <c r="A122" s="176"/>
      <c r="B122" s="153"/>
      <c r="C122" s="153"/>
      <c r="D122" s="209"/>
    </row>
    <row r="123" spans="1:4" ht="15">
      <c r="A123" s="178"/>
      <c r="B123" s="179"/>
      <c r="C123" s="179"/>
      <c r="D123" s="210"/>
    </row>
  </sheetData>
  <sheetProtection/>
  <printOptions/>
  <pageMargins left="0.4583333333333333" right="0.25" top="0.5520833333333334" bottom="0.25" header="0.05" footer="0.05"/>
  <pageSetup horizontalDpi="600" verticalDpi="600" orientation="portrait" r:id="rId1"/>
  <headerFooter>
    <oddHeader>&amp;C&amp;"-,Bold"&amp;12Region 3
&amp;KFF0000DRAFT ONLY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1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140625" style="0" customWidth="1"/>
    <col min="2" max="2" width="16.57421875" style="0" customWidth="1"/>
    <col min="3" max="3" width="18.57421875" style="0" customWidth="1"/>
    <col min="4" max="4" width="17.140625" style="54" customWidth="1"/>
    <col min="5" max="5" width="17.57421875" style="0" customWidth="1"/>
    <col min="6" max="9" width="8.8515625" style="0" customWidth="1"/>
  </cols>
  <sheetData>
    <row r="1" spans="1:4" ht="15">
      <c r="A1" s="12"/>
      <c r="B1" s="10" t="s">
        <v>21</v>
      </c>
      <c r="C1" s="11"/>
      <c r="D1" s="83"/>
    </row>
    <row r="2" spans="1:4" ht="15">
      <c r="A2" s="12"/>
      <c r="B2" s="10" t="s">
        <v>22</v>
      </c>
      <c r="C2" s="11"/>
      <c r="D2" s="83"/>
    </row>
    <row r="3" spans="1:4" ht="15">
      <c r="A3" s="12"/>
      <c r="B3" s="10" t="s">
        <v>23</v>
      </c>
      <c r="C3" s="11"/>
      <c r="D3" s="83"/>
    </row>
    <row r="4" spans="1:4" ht="15">
      <c r="A4" s="3" t="s">
        <v>17</v>
      </c>
      <c r="B4" s="1" t="s">
        <v>0</v>
      </c>
      <c r="C4" s="1" t="s">
        <v>1</v>
      </c>
      <c r="D4" s="70" t="s">
        <v>2</v>
      </c>
    </row>
    <row r="5" spans="1:4" ht="15.75" customHeight="1">
      <c r="A5" s="4" t="s">
        <v>10</v>
      </c>
      <c r="B5" s="8"/>
      <c r="C5" s="5"/>
      <c r="D5" s="42"/>
    </row>
    <row r="6" spans="1:4" ht="15.75" customHeight="1">
      <c r="A6" s="14" t="s">
        <v>4</v>
      </c>
      <c r="B6" s="137">
        <f>SUM(B7:B20)</f>
        <v>2245311</v>
      </c>
      <c r="C6" s="246">
        <f>SUM(C7:C20)</f>
        <v>12.920000000000002</v>
      </c>
      <c r="D6" s="246">
        <f>SUM(D7:D20)</f>
        <v>27855</v>
      </c>
    </row>
    <row r="7" spans="1:4" ht="15.75" customHeight="1">
      <c r="A7" s="467" t="s">
        <v>254</v>
      </c>
      <c r="B7" s="456">
        <v>371610</v>
      </c>
      <c r="C7" s="457">
        <v>1.52</v>
      </c>
      <c r="D7" s="462">
        <v>3213</v>
      </c>
    </row>
    <row r="8" spans="1:4" s="120" customFormat="1" ht="15.75" customHeight="1">
      <c r="A8" s="467" t="s">
        <v>255</v>
      </c>
      <c r="B8" s="456">
        <v>371689</v>
      </c>
      <c r="C8" s="457">
        <v>1.52</v>
      </c>
      <c r="D8" s="462">
        <v>12737</v>
      </c>
    </row>
    <row r="9" spans="1:4" s="120" customFormat="1" ht="15.75" customHeight="1">
      <c r="A9" s="467" t="s">
        <v>265</v>
      </c>
      <c r="B9" s="456">
        <v>340724</v>
      </c>
      <c r="C9" s="457">
        <v>1.52</v>
      </c>
      <c r="D9" s="462">
        <v>3295</v>
      </c>
    </row>
    <row r="10" spans="1:4" s="397" customFormat="1" ht="15.75" customHeight="1">
      <c r="A10" s="36" t="s">
        <v>256</v>
      </c>
      <c r="B10" s="494"/>
      <c r="C10" s="495"/>
      <c r="D10" s="496"/>
    </row>
    <row r="11" spans="1:256" s="124" customFormat="1" ht="15.75" customHeight="1">
      <c r="A11" s="459" t="s">
        <v>257</v>
      </c>
      <c r="B11" s="456"/>
      <c r="C11" s="457"/>
      <c r="D11" s="462">
        <v>1552</v>
      </c>
      <c r="E11" s="493"/>
      <c r="F11" s="490"/>
      <c r="G11" s="491"/>
      <c r="H11" s="492"/>
      <c r="I11" s="493"/>
      <c r="J11" s="490"/>
      <c r="K11" s="491"/>
      <c r="L11" s="492"/>
      <c r="M11" s="493"/>
      <c r="N11" s="490"/>
      <c r="O11" s="491"/>
      <c r="P11" s="492"/>
      <c r="Q11" s="493"/>
      <c r="R11" s="490"/>
      <c r="S11" s="491"/>
      <c r="T11" s="492"/>
      <c r="U11" s="493"/>
      <c r="V11" s="490"/>
      <c r="W11" s="491"/>
      <c r="X11" s="492"/>
      <c r="Y11" s="493"/>
      <c r="Z11" s="490"/>
      <c r="AA11" s="491"/>
      <c r="AB11" s="492"/>
      <c r="AC11" s="493"/>
      <c r="AD11" s="490"/>
      <c r="AE11" s="491"/>
      <c r="AF11" s="492"/>
      <c r="AG11" s="493"/>
      <c r="AH11" s="490"/>
      <c r="AI11" s="491"/>
      <c r="AJ11" s="492"/>
      <c r="AK11" s="493"/>
      <c r="AL11" s="490"/>
      <c r="AM11" s="491"/>
      <c r="AN11" s="492"/>
      <c r="AO11" s="493"/>
      <c r="AP11" s="490"/>
      <c r="AQ11" s="491"/>
      <c r="AR11" s="492"/>
      <c r="AS11" s="493"/>
      <c r="AT11" s="490"/>
      <c r="AU11" s="491"/>
      <c r="AV11" s="492"/>
      <c r="AW11" s="493"/>
      <c r="AX11" s="490"/>
      <c r="AY11" s="491"/>
      <c r="AZ11" s="492"/>
      <c r="BA11" s="493"/>
      <c r="BB11" s="490"/>
      <c r="BC11" s="491"/>
      <c r="BD11" s="492"/>
      <c r="BE11" s="493"/>
      <c r="BF11" s="490"/>
      <c r="BG11" s="491"/>
      <c r="BH11" s="492"/>
      <c r="BI11" s="493"/>
      <c r="BJ11" s="490"/>
      <c r="BK11" s="491"/>
      <c r="BL11" s="492"/>
      <c r="BM11" s="493"/>
      <c r="BN11" s="490"/>
      <c r="BO11" s="491"/>
      <c r="BP11" s="492"/>
      <c r="BQ11" s="493"/>
      <c r="BR11" s="490"/>
      <c r="BS11" s="491"/>
      <c r="BT11" s="492"/>
      <c r="BU11" s="493"/>
      <c r="BV11" s="490"/>
      <c r="BW11" s="491"/>
      <c r="BX11" s="492"/>
      <c r="BY11" s="493"/>
      <c r="BZ11" s="490"/>
      <c r="CA11" s="491"/>
      <c r="CB11" s="492"/>
      <c r="CC11" s="493"/>
      <c r="CD11" s="490"/>
      <c r="CE11" s="491"/>
      <c r="CF11" s="492"/>
      <c r="CG11" s="493"/>
      <c r="CH11" s="490"/>
      <c r="CI11" s="491"/>
      <c r="CJ11" s="492"/>
      <c r="CK11" s="493"/>
      <c r="CL11" s="490"/>
      <c r="CM11" s="491"/>
      <c r="CN11" s="492"/>
      <c r="CO11" s="493"/>
      <c r="CP11" s="490"/>
      <c r="CQ11" s="491"/>
      <c r="CR11" s="492"/>
      <c r="CS11" s="493"/>
      <c r="CT11" s="490"/>
      <c r="CU11" s="491"/>
      <c r="CV11" s="492"/>
      <c r="CW11" s="493"/>
      <c r="CX11" s="490"/>
      <c r="CY11" s="491"/>
      <c r="CZ11" s="492"/>
      <c r="DA11" s="493"/>
      <c r="DB11" s="490"/>
      <c r="DC11" s="491"/>
      <c r="DD11" s="492"/>
      <c r="DE11" s="493"/>
      <c r="DF11" s="490"/>
      <c r="DG11" s="491"/>
      <c r="DH11" s="492"/>
      <c r="DI11" s="493"/>
      <c r="DJ11" s="490"/>
      <c r="DK11" s="491"/>
      <c r="DL11" s="492"/>
      <c r="DM11" s="493"/>
      <c r="DN11" s="490"/>
      <c r="DO11" s="491"/>
      <c r="DP11" s="492"/>
      <c r="DQ11" s="493"/>
      <c r="DR11" s="490"/>
      <c r="DS11" s="491"/>
      <c r="DT11" s="492"/>
      <c r="DU11" s="493"/>
      <c r="DV11" s="490"/>
      <c r="DW11" s="491"/>
      <c r="DX11" s="492"/>
      <c r="DY11" s="493"/>
      <c r="DZ11" s="490"/>
      <c r="EA11" s="491"/>
      <c r="EB11" s="492"/>
      <c r="EC11" s="493"/>
      <c r="ED11" s="490"/>
      <c r="EE11" s="491"/>
      <c r="EF11" s="492"/>
      <c r="EG11" s="493"/>
      <c r="EH11" s="490"/>
      <c r="EI11" s="491"/>
      <c r="EJ11" s="492"/>
      <c r="EK11" s="493"/>
      <c r="EL11" s="490"/>
      <c r="EM11" s="491"/>
      <c r="EN11" s="492"/>
      <c r="EO11" s="493"/>
      <c r="EP11" s="490"/>
      <c r="EQ11" s="491"/>
      <c r="ER11" s="492"/>
      <c r="ES11" s="493"/>
      <c r="ET11" s="490"/>
      <c r="EU11" s="491"/>
      <c r="EV11" s="492"/>
      <c r="EW11" s="493"/>
      <c r="EX11" s="490"/>
      <c r="EY11" s="491"/>
      <c r="EZ11" s="492"/>
      <c r="FA11" s="493"/>
      <c r="FB11" s="490"/>
      <c r="FC11" s="491"/>
      <c r="FD11" s="492"/>
      <c r="FE11" s="493"/>
      <c r="FF11" s="490"/>
      <c r="FG11" s="491"/>
      <c r="FH11" s="492"/>
      <c r="FI11" s="493"/>
      <c r="FJ11" s="490"/>
      <c r="FK11" s="491"/>
      <c r="FL11" s="492"/>
      <c r="FM11" s="493"/>
      <c r="FN11" s="490"/>
      <c r="FO11" s="491"/>
      <c r="FP11" s="492"/>
      <c r="FQ11" s="493"/>
      <c r="FR11" s="490"/>
      <c r="FS11" s="491"/>
      <c r="FT11" s="492"/>
      <c r="FU11" s="493"/>
      <c r="FV11" s="490"/>
      <c r="FW11" s="491"/>
      <c r="FX11" s="492"/>
      <c r="FY11" s="493"/>
      <c r="FZ11" s="490"/>
      <c r="GA11" s="491"/>
      <c r="GB11" s="492"/>
      <c r="GC11" s="493"/>
      <c r="GD11" s="490"/>
      <c r="GE11" s="491"/>
      <c r="GF11" s="492"/>
      <c r="GG11" s="493"/>
      <c r="GH11" s="490"/>
      <c r="GI11" s="491"/>
      <c r="GJ11" s="492"/>
      <c r="GK11" s="493"/>
      <c r="GL11" s="490"/>
      <c r="GM11" s="491"/>
      <c r="GN11" s="492"/>
      <c r="GO11" s="493"/>
      <c r="GP11" s="490"/>
      <c r="GQ11" s="491"/>
      <c r="GR11" s="492"/>
      <c r="GS11" s="493"/>
      <c r="GT11" s="490"/>
      <c r="GU11" s="491"/>
      <c r="GV11" s="492"/>
      <c r="GW11" s="493"/>
      <c r="GX11" s="490"/>
      <c r="GY11" s="491"/>
      <c r="GZ11" s="492"/>
      <c r="HA11" s="493"/>
      <c r="HB11" s="490"/>
      <c r="HC11" s="491"/>
      <c r="HD11" s="492"/>
      <c r="HE11" s="493"/>
      <c r="HF11" s="490"/>
      <c r="HG11" s="491"/>
      <c r="HH11" s="492"/>
      <c r="HI11" s="493"/>
      <c r="HJ11" s="490"/>
      <c r="HK11" s="491"/>
      <c r="HL11" s="492"/>
      <c r="HM11" s="493"/>
      <c r="HN11" s="490"/>
      <c r="HO11" s="491"/>
      <c r="HP11" s="492"/>
      <c r="HQ11" s="493"/>
      <c r="HR11" s="490"/>
      <c r="HS11" s="491"/>
      <c r="HT11" s="492"/>
      <c r="HU11" s="493"/>
      <c r="HV11" s="490"/>
      <c r="HW11" s="491"/>
      <c r="HX11" s="492"/>
      <c r="HY11" s="493"/>
      <c r="HZ11" s="490"/>
      <c r="IA11" s="491"/>
      <c r="IB11" s="492"/>
      <c r="IC11" s="493"/>
      <c r="ID11" s="490"/>
      <c r="IE11" s="491"/>
      <c r="IF11" s="492"/>
      <c r="IG11" s="493"/>
      <c r="IH11" s="490"/>
      <c r="II11" s="491"/>
      <c r="IJ11" s="492"/>
      <c r="IK11" s="493"/>
      <c r="IL11" s="490"/>
      <c r="IM11" s="491"/>
      <c r="IN11" s="492"/>
      <c r="IO11" s="493"/>
      <c r="IP11" s="490"/>
      <c r="IQ11" s="491"/>
      <c r="IR11" s="492"/>
      <c r="IS11" s="493"/>
      <c r="IT11" s="490"/>
      <c r="IU11" s="491"/>
      <c r="IV11" s="492"/>
    </row>
    <row r="12" spans="1:256" s="124" customFormat="1" ht="15.75" customHeight="1">
      <c r="A12" s="459" t="s">
        <v>258</v>
      </c>
      <c r="B12" s="456"/>
      <c r="C12" s="457"/>
      <c r="D12" s="462">
        <v>2747</v>
      </c>
      <c r="E12" s="493"/>
      <c r="F12" s="490"/>
      <c r="G12" s="491"/>
      <c r="H12" s="492"/>
      <c r="I12" s="493"/>
      <c r="J12" s="490"/>
      <c r="K12" s="491"/>
      <c r="L12" s="492"/>
      <c r="M12" s="493"/>
      <c r="N12" s="490"/>
      <c r="O12" s="491"/>
      <c r="P12" s="492"/>
      <c r="Q12" s="493"/>
      <c r="R12" s="490"/>
      <c r="S12" s="491"/>
      <c r="T12" s="492"/>
      <c r="U12" s="493"/>
      <c r="V12" s="490"/>
      <c r="W12" s="491"/>
      <c r="X12" s="492"/>
      <c r="Y12" s="493"/>
      <c r="Z12" s="490"/>
      <c r="AA12" s="491"/>
      <c r="AB12" s="492"/>
      <c r="AC12" s="493"/>
      <c r="AD12" s="490"/>
      <c r="AE12" s="491"/>
      <c r="AF12" s="492"/>
      <c r="AG12" s="493"/>
      <c r="AH12" s="490"/>
      <c r="AI12" s="491"/>
      <c r="AJ12" s="492"/>
      <c r="AK12" s="493"/>
      <c r="AL12" s="490"/>
      <c r="AM12" s="491"/>
      <c r="AN12" s="492"/>
      <c r="AO12" s="493"/>
      <c r="AP12" s="490"/>
      <c r="AQ12" s="491"/>
      <c r="AR12" s="492"/>
      <c r="AS12" s="493"/>
      <c r="AT12" s="490"/>
      <c r="AU12" s="491"/>
      <c r="AV12" s="492"/>
      <c r="AW12" s="493"/>
      <c r="AX12" s="490"/>
      <c r="AY12" s="491"/>
      <c r="AZ12" s="492"/>
      <c r="BA12" s="493"/>
      <c r="BB12" s="490"/>
      <c r="BC12" s="491"/>
      <c r="BD12" s="492"/>
      <c r="BE12" s="493"/>
      <c r="BF12" s="490"/>
      <c r="BG12" s="491"/>
      <c r="BH12" s="492"/>
      <c r="BI12" s="493"/>
      <c r="BJ12" s="490"/>
      <c r="BK12" s="491"/>
      <c r="BL12" s="492"/>
      <c r="BM12" s="493"/>
      <c r="BN12" s="490"/>
      <c r="BO12" s="491"/>
      <c r="BP12" s="492"/>
      <c r="BQ12" s="493"/>
      <c r="BR12" s="490"/>
      <c r="BS12" s="491"/>
      <c r="BT12" s="492"/>
      <c r="BU12" s="493"/>
      <c r="BV12" s="490"/>
      <c r="BW12" s="491"/>
      <c r="BX12" s="492"/>
      <c r="BY12" s="493"/>
      <c r="BZ12" s="490"/>
      <c r="CA12" s="491"/>
      <c r="CB12" s="492"/>
      <c r="CC12" s="493"/>
      <c r="CD12" s="490"/>
      <c r="CE12" s="491"/>
      <c r="CF12" s="492"/>
      <c r="CG12" s="493"/>
      <c r="CH12" s="490"/>
      <c r="CI12" s="491"/>
      <c r="CJ12" s="492"/>
      <c r="CK12" s="493"/>
      <c r="CL12" s="490"/>
      <c r="CM12" s="491"/>
      <c r="CN12" s="492"/>
      <c r="CO12" s="493"/>
      <c r="CP12" s="490"/>
      <c r="CQ12" s="491"/>
      <c r="CR12" s="492"/>
      <c r="CS12" s="493"/>
      <c r="CT12" s="490"/>
      <c r="CU12" s="491"/>
      <c r="CV12" s="492"/>
      <c r="CW12" s="493"/>
      <c r="CX12" s="490"/>
      <c r="CY12" s="491"/>
      <c r="CZ12" s="492"/>
      <c r="DA12" s="493"/>
      <c r="DB12" s="490"/>
      <c r="DC12" s="491"/>
      <c r="DD12" s="492"/>
      <c r="DE12" s="493"/>
      <c r="DF12" s="490"/>
      <c r="DG12" s="491"/>
      <c r="DH12" s="492"/>
      <c r="DI12" s="493"/>
      <c r="DJ12" s="490"/>
      <c r="DK12" s="491"/>
      <c r="DL12" s="492"/>
      <c r="DM12" s="493"/>
      <c r="DN12" s="490"/>
      <c r="DO12" s="491"/>
      <c r="DP12" s="492"/>
      <c r="DQ12" s="493"/>
      <c r="DR12" s="490"/>
      <c r="DS12" s="491"/>
      <c r="DT12" s="492"/>
      <c r="DU12" s="493"/>
      <c r="DV12" s="490"/>
      <c r="DW12" s="491"/>
      <c r="DX12" s="492"/>
      <c r="DY12" s="493"/>
      <c r="DZ12" s="490"/>
      <c r="EA12" s="491"/>
      <c r="EB12" s="492"/>
      <c r="EC12" s="493"/>
      <c r="ED12" s="490"/>
      <c r="EE12" s="491"/>
      <c r="EF12" s="492"/>
      <c r="EG12" s="493"/>
      <c r="EH12" s="490"/>
      <c r="EI12" s="491"/>
      <c r="EJ12" s="492"/>
      <c r="EK12" s="493"/>
      <c r="EL12" s="490"/>
      <c r="EM12" s="491"/>
      <c r="EN12" s="492"/>
      <c r="EO12" s="493"/>
      <c r="EP12" s="490"/>
      <c r="EQ12" s="491"/>
      <c r="ER12" s="492"/>
      <c r="ES12" s="493"/>
      <c r="ET12" s="490"/>
      <c r="EU12" s="491"/>
      <c r="EV12" s="492"/>
      <c r="EW12" s="493"/>
      <c r="EX12" s="490"/>
      <c r="EY12" s="491"/>
      <c r="EZ12" s="492"/>
      <c r="FA12" s="493"/>
      <c r="FB12" s="490"/>
      <c r="FC12" s="491"/>
      <c r="FD12" s="492"/>
      <c r="FE12" s="493"/>
      <c r="FF12" s="490"/>
      <c r="FG12" s="491"/>
      <c r="FH12" s="492"/>
      <c r="FI12" s="493"/>
      <c r="FJ12" s="490"/>
      <c r="FK12" s="491"/>
      <c r="FL12" s="492"/>
      <c r="FM12" s="493"/>
      <c r="FN12" s="490"/>
      <c r="FO12" s="491"/>
      <c r="FP12" s="492"/>
      <c r="FQ12" s="493"/>
      <c r="FR12" s="490"/>
      <c r="FS12" s="491"/>
      <c r="FT12" s="492"/>
      <c r="FU12" s="493"/>
      <c r="FV12" s="490"/>
      <c r="FW12" s="491"/>
      <c r="FX12" s="492"/>
      <c r="FY12" s="493"/>
      <c r="FZ12" s="490"/>
      <c r="GA12" s="491"/>
      <c r="GB12" s="492"/>
      <c r="GC12" s="493"/>
      <c r="GD12" s="490"/>
      <c r="GE12" s="491"/>
      <c r="GF12" s="492"/>
      <c r="GG12" s="493"/>
      <c r="GH12" s="490"/>
      <c r="GI12" s="491"/>
      <c r="GJ12" s="492"/>
      <c r="GK12" s="493"/>
      <c r="GL12" s="490"/>
      <c r="GM12" s="491"/>
      <c r="GN12" s="492"/>
      <c r="GO12" s="493"/>
      <c r="GP12" s="490"/>
      <c r="GQ12" s="491"/>
      <c r="GR12" s="492"/>
      <c r="GS12" s="493"/>
      <c r="GT12" s="490"/>
      <c r="GU12" s="491"/>
      <c r="GV12" s="492"/>
      <c r="GW12" s="493"/>
      <c r="GX12" s="490"/>
      <c r="GY12" s="491"/>
      <c r="GZ12" s="492"/>
      <c r="HA12" s="493"/>
      <c r="HB12" s="490"/>
      <c r="HC12" s="491"/>
      <c r="HD12" s="492"/>
      <c r="HE12" s="493"/>
      <c r="HF12" s="490"/>
      <c r="HG12" s="491"/>
      <c r="HH12" s="492"/>
      <c r="HI12" s="493"/>
      <c r="HJ12" s="490"/>
      <c r="HK12" s="491"/>
      <c r="HL12" s="492"/>
      <c r="HM12" s="493"/>
      <c r="HN12" s="490"/>
      <c r="HO12" s="491"/>
      <c r="HP12" s="492"/>
      <c r="HQ12" s="493"/>
      <c r="HR12" s="490"/>
      <c r="HS12" s="491"/>
      <c r="HT12" s="492"/>
      <c r="HU12" s="493"/>
      <c r="HV12" s="490"/>
      <c r="HW12" s="491"/>
      <c r="HX12" s="492"/>
      <c r="HY12" s="493"/>
      <c r="HZ12" s="490"/>
      <c r="IA12" s="491"/>
      <c r="IB12" s="492"/>
      <c r="IC12" s="493"/>
      <c r="ID12" s="490"/>
      <c r="IE12" s="491"/>
      <c r="IF12" s="492"/>
      <c r="IG12" s="493"/>
      <c r="IH12" s="490"/>
      <c r="II12" s="491"/>
      <c r="IJ12" s="492"/>
      <c r="IK12" s="493"/>
      <c r="IL12" s="490"/>
      <c r="IM12" s="491"/>
      <c r="IN12" s="492"/>
      <c r="IO12" s="493"/>
      <c r="IP12" s="490"/>
      <c r="IQ12" s="491"/>
      <c r="IR12" s="492"/>
      <c r="IS12" s="493"/>
      <c r="IT12" s="490"/>
      <c r="IU12" s="491"/>
      <c r="IV12" s="492"/>
    </row>
    <row r="13" spans="1:256" s="124" customFormat="1" ht="15.75" customHeight="1">
      <c r="A13" s="459" t="s">
        <v>259</v>
      </c>
      <c r="B13" s="456"/>
      <c r="C13" s="457"/>
      <c r="D13" s="462">
        <v>2907</v>
      </c>
      <c r="E13" s="493"/>
      <c r="F13" s="490"/>
      <c r="G13" s="491"/>
      <c r="H13" s="492"/>
      <c r="I13" s="493"/>
      <c r="J13" s="490"/>
      <c r="K13" s="491"/>
      <c r="L13" s="492"/>
      <c r="M13" s="493"/>
      <c r="N13" s="490"/>
      <c r="O13" s="491"/>
      <c r="P13" s="492"/>
      <c r="Q13" s="493"/>
      <c r="R13" s="490"/>
      <c r="S13" s="491"/>
      <c r="T13" s="492"/>
      <c r="U13" s="493"/>
      <c r="V13" s="490"/>
      <c r="W13" s="491"/>
      <c r="X13" s="492"/>
      <c r="Y13" s="493"/>
      <c r="Z13" s="490"/>
      <c r="AA13" s="491"/>
      <c r="AB13" s="492"/>
      <c r="AC13" s="493"/>
      <c r="AD13" s="490"/>
      <c r="AE13" s="491"/>
      <c r="AF13" s="492"/>
      <c r="AG13" s="493"/>
      <c r="AH13" s="490"/>
      <c r="AI13" s="491"/>
      <c r="AJ13" s="492"/>
      <c r="AK13" s="493"/>
      <c r="AL13" s="490"/>
      <c r="AM13" s="491"/>
      <c r="AN13" s="492"/>
      <c r="AO13" s="493"/>
      <c r="AP13" s="490"/>
      <c r="AQ13" s="491"/>
      <c r="AR13" s="492"/>
      <c r="AS13" s="493"/>
      <c r="AT13" s="490"/>
      <c r="AU13" s="491"/>
      <c r="AV13" s="492"/>
      <c r="AW13" s="493"/>
      <c r="AX13" s="490"/>
      <c r="AY13" s="491"/>
      <c r="AZ13" s="492"/>
      <c r="BA13" s="493"/>
      <c r="BB13" s="490"/>
      <c r="BC13" s="491"/>
      <c r="BD13" s="492"/>
      <c r="BE13" s="493"/>
      <c r="BF13" s="490"/>
      <c r="BG13" s="491"/>
      <c r="BH13" s="492"/>
      <c r="BI13" s="493"/>
      <c r="BJ13" s="490"/>
      <c r="BK13" s="491"/>
      <c r="BL13" s="492"/>
      <c r="BM13" s="493"/>
      <c r="BN13" s="490"/>
      <c r="BO13" s="491"/>
      <c r="BP13" s="492"/>
      <c r="BQ13" s="493"/>
      <c r="BR13" s="490"/>
      <c r="BS13" s="491"/>
      <c r="BT13" s="492"/>
      <c r="BU13" s="493"/>
      <c r="BV13" s="490"/>
      <c r="BW13" s="491"/>
      <c r="BX13" s="492"/>
      <c r="BY13" s="493"/>
      <c r="BZ13" s="490"/>
      <c r="CA13" s="491"/>
      <c r="CB13" s="492"/>
      <c r="CC13" s="493"/>
      <c r="CD13" s="490"/>
      <c r="CE13" s="491"/>
      <c r="CF13" s="492"/>
      <c r="CG13" s="493"/>
      <c r="CH13" s="490"/>
      <c r="CI13" s="491"/>
      <c r="CJ13" s="492"/>
      <c r="CK13" s="493"/>
      <c r="CL13" s="490"/>
      <c r="CM13" s="491"/>
      <c r="CN13" s="492"/>
      <c r="CO13" s="493"/>
      <c r="CP13" s="490"/>
      <c r="CQ13" s="491"/>
      <c r="CR13" s="492"/>
      <c r="CS13" s="493"/>
      <c r="CT13" s="490"/>
      <c r="CU13" s="491"/>
      <c r="CV13" s="492"/>
      <c r="CW13" s="493"/>
      <c r="CX13" s="490"/>
      <c r="CY13" s="491"/>
      <c r="CZ13" s="492"/>
      <c r="DA13" s="493"/>
      <c r="DB13" s="490"/>
      <c r="DC13" s="491"/>
      <c r="DD13" s="492"/>
      <c r="DE13" s="493"/>
      <c r="DF13" s="490"/>
      <c r="DG13" s="491"/>
      <c r="DH13" s="492"/>
      <c r="DI13" s="493"/>
      <c r="DJ13" s="490"/>
      <c r="DK13" s="491"/>
      <c r="DL13" s="492"/>
      <c r="DM13" s="493"/>
      <c r="DN13" s="490"/>
      <c r="DO13" s="491"/>
      <c r="DP13" s="492"/>
      <c r="DQ13" s="493"/>
      <c r="DR13" s="490"/>
      <c r="DS13" s="491"/>
      <c r="DT13" s="492"/>
      <c r="DU13" s="493"/>
      <c r="DV13" s="490"/>
      <c r="DW13" s="491"/>
      <c r="DX13" s="492"/>
      <c r="DY13" s="493"/>
      <c r="DZ13" s="490"/>
      <c r="EA13" s="491"/>
      <c r="EB13" s="492"/>
      <c r="EC13" s="493"/>
      <c r="ED13" s="490"/>
      <c r="EE13" s="491"/>
      <c r="EF13" s="492"/>
      <c r="EG13" s="493"/>
      <c r="EH13" s="490"/>
      <c r="EI13" s="491"/>
      <c r="EJ13" s="492"/>
      <c r="EK13" s="493"/>
      <c r="EL13" s="490"/>
      <c r="EM13" s="491"/>
      <c r="EN13" s="492"/>
      <c r="EO13" s="493"/>
      <c r="EP13" s="490"/>
      <c r="EQ13" s="491"/>
      <c r="ER13" s="492"/>
      <c r="ES13" s="493"/>
      <c r="ET13" s="490"/>
      <c r="EU13" s="491"/>
      <c r="EV13" s="492"/>
      <c r="EW13" s="493"/>
      <c r="EX13" s="490"/>
      <c r="EY13" s="491"/>
      <c r="EZ13" s="492"/>
      <c r="FA13" s="493"/>
      <c r="FB13" s="490"/>
      <c r="FC13" s="491"/>
      <c r="FD13" s="492"/>
      <c r="FE13" s="493"/>
      <c r="FF13" s="490"/>
      <c r="FG13" s="491"/>
      <c r="FH13" s="492"/>
      <c r="FI13" s="493"/>
      <c r="FJ13" s="490"/>
      <c r="FK13" s="491"/>
      <c r="FL13" s="492"/>
      <c r="FM13" s="493"/>
      <c r="FN13" s="490"/>
      <c r="FO13" s="491"/>
      <c r="FP13" s="492"/>
      <c r="FQ13" s="493"/>
      <c r="FR13" s="490"/>
      <c r="FS13" s="491"/>
      <c r="FT13" s="492"/>
      <c r="FU13" s="493"/>
      <c r="FV13" s="490"/>
      <c r="FW13" s="491"/>
      <c r="FX13" s="492"/>
      <c r="FY13" s="493"/>
      <c r="FZ13" s="490"/>
      <c r="GA13" s="491"/>
      <c r="GB13" s="492"/>
      <c r="GC13" s="493"/>
      <c r="GD13" s="490"/>
      <c r="GE13" s="491"/>
      <c r="GF13" s="492"/>
      <c r="GG13" s="493"/>
      <c r="GH13" s="490"/>
      <c r="GI13" s="491"/>
      <c r="GJ13" s="492"/>
      <c r="GK13" s="493"/>
      <c r="GL13" s="490"/>
      <c r="GM13" s="491"/>
      <c r="GN13" s="492"/>
      <c r="GO13" s="493"/>
      <c r="GP13" s="490"/>
      <c r="GQ13" s="491"/>
      <c r="GR13" s="492"/>
      <c r="GS13" s="493"/>
      <c r="GT13" s="490"/>
      <c r="GU13" s="491"/>
      <c r="GV13" s="492"/>
      <c r="GW13" s="493"/>
      <c r="GX13" s="490"/>
      <c r="GY13" s="491"/>
      <c r="GZ13" s="492"/>
      <c r="HA13" s="493"/>
      <c r="HB13" s="490"/>
      <c r="HC13" s="491"/>
      <c r="HD13" s="492"/>
      <c r="HE13" s="493"/>
      <c r="HF13" s="490"/>
      <c r="HG13" s="491"/>
      <c r="HH13" s="492"/>
      <c r="HI13" s="493"/>
      <c r="HJ13" s="490"/>
      <c r="HK13" s="491"/>
      <c r="HL13" s="492"/>
      <c r="HM13" s="493"/>
      <c r="HN13" s="490"/>
      <c r="HO13" s="491"/>
      <c r="HP13" s="492"/>
      <c r="HQ13" s="493"/>
      <c r="HR13" s="490"/>
      <c r="HS13" s="491"/>
      <c r="HT13" s="492"/>
      <c r="HU13" s="493"/>
      <c r="HV13" s="490"/>
      <c r="HW13" s="491"/>
      <c r="HX13" s="492"/>
      <c r="HY13" s="493"/>
      <c r="HZ13" s="490"/>
      <c r="IA13" s="491"/>
      <c r="IB13" s="492"/>
      <c r="IC13" s="493"/>
      <c r="ID13" s="490"/>
      <c r="IE13" s="491"/>
      <c r="IF13" s="492"/>
      <c r="IG13" s="493"/>
      <c r="IH13" s="490"/>
      <c r="II13" s="491"/>
      <c r="IJ13" s="492"/>
      <c r="IK13" s="493"/>
      <c r="IL13" s="490"/>
      <c r="IM13" s="491"/>
      <c r="IN13" s="492"/>
      <c r="IO13" s="493"/>
      <c r="IP13" s="490"/>
      <c r="IQ13" s="491"/>
      <c r="IR13" s="492"/>
      <c r="IS13" s="493"/>
      <c r="IT13" s="490"/>
      <c r="IU13" s="491"/>
      <c r="IV13" s="492"/>
    </row>
    <row r="14" spans="1:256" s="124" customFormat="1" ht="15.75" customHeight="1">
      <c r="A14" s="460" t="s">
        <v>260</v>
      </c>
      <c r="B14" s="456"/>
      <c r="C14" s="457"/>
      <c r="D14" s="462">
        <v>1235</v>
      </c>
      <c r="E14" s="493"/>
      <c r="F14" s="490"/>
      <c r="G14" s="491"/>
      <c r="H14" s="492"/>
      <c r="I14" s="493"/>
      <c r="J14" s="490"/>
      <c r="K14" s="491"/>
      <c r="L14" s="492"/>
      <c r="M14" s="493"/>
      <c r="N14" s="490"/>
      <c r="O14" s="491"/>
      <c r="P14" s="492"/>
      <c r="Q14" s="493"/>
      <c r="R14" s="490"/>
      <c r="S14" s="491"/>
      <c r="T14" s="492"/>
      <c r="U14" s="493"/>
      <c r="V14" s="490"/>
      <c r="W14" s="491"/>
      <c r="X14" s="492"/>
      <c r="Y14" s="493"/>
      <c r="Z14" s="490"/>
      <c r="AA14" s="491"/>
      <c r="AB14" s="492"/>
      <c r="AC14" s="493"/>
      <c r="AD14" s="490"/>
      <c r="AE14" s="491"/>
      <c r="AF14" s="492"/>
      <c r="AG14" s="493"/>
      <c r="AH14" s="490"/>
      <c r="AI14" s="491"/>
      <c r="AJ14" s="492"/>
      <c r="AK14" s="493"/>
      <c r="AL14" s="490"/>
      <c r="AM14" s="491"/>
      <c r="AN14" s="492"/>
      <c r="AO14" s="493"/>
      <c r="AP14" s="490"/>
      <c r="AQ14" s="491"/>
      <c r="AR14" s="492"/>
      <c r="AS14" s="493"/>
      <c r="AT14" s="490"/>
      <c r="AU14" s="491"/>
      <c r="AV14" s="492"/>
      <c r="AW14" s="493"/>
      <c r="AX14" s="490"/>
      <c r="AY14" s="491"/>
      <c r="AZ14" s="492"/>
      <c r="BA14" s="493"/>
      <c r="BB14" s="490"/>
      <c r="BC14" s="491"/>
      <c r="BD14" s="492"/>
      <c r="BE14" s="493"/>
      <c r="BF14" s="490"/>
      <c r="BG14" s="491"/>
      <c r="BH14" s="492"/>
      <c r="BI14" s="493"/>
      <c r="BJ14" s="490"/>
      <c r="BK14" s="491"/>
      <c r="BL14" s="492"/>
      <c r="BM14" s="493"/>
      <c r="BN14" s="490"/>
      <c r="BO14" s="491"/>
      <c r="BP14" s="492"/>
      <c r="BQ14" s="493"/>
      <c r="BR14" s="490"/>
      <c r="BS14" s="491"/>
      <c r="BT14" s="492"/>
      <c r="BU14" s="493"/>
      <c r="BV14" s="490"/>
      <c r="BW14" s="491"/>
      <c r="BX14" s="492"/>
      <c r="BY14" s="493"/>
      <c r="BZ14" s="490"/>
      <c r="CA14" s="491"/>
      <c r="CB14" s="492"/>
      <c r="CC14" s="493"/>
      <c r="CD14" s="490"/>
      <c r="CE14" s="491"/>
      <c r="CF14" s="492"/>
      <c r="CG14" s="493"/>
      <c r="CH14" s="490"/>
      <c r="CI14" s="491"/>
      <c r="CJ14" s="492"/>
      <c r="CK14" s="493"/>
      <c r="CL14" s="490"/>
      <c r="CM14" s="491"/>
      <c r="CN14" s="492"/>
      <c r="CO14" s="493"/>
      <c r="CP14" s="490"/>
      <c r="CQ14" s="491"/>
      <c r="CR14" s="492"/>
      <c r="CS14" s="493"/>
      <c r="CT14" s="490"/>
      <c r="CU14" s="491"/>
      <c r="CV14" s="492"/>
      <c r="CW14" s="493"/>
      <c r="CX14" s="490"/>
      <c r="CY14" s="491"/>
      <c r="CZ14" s="492"/>
      <c r="DA14" s="493"/>
      <c r="DB14" s="490"/>
      <c r="DC14" s="491"/>
      <c r="DD14" s="492"/>
      <c r="DE14" s="493"/>
      <c r="DF14" s="490"/>
      <c r="DG14" s="491"/>
      <c r="DH14" s="492"/>
      <c r="DI14" s="493"/>
      <c r="DJ14" s="490"/>
      <c r="DK14" s="491"/>
      <c r="DL14" s="492"/>
      <c r="DM14" s="493"/>
      <c r="DN14" s="490"/>
      <c r="DO14" s="491"/>
      <c r="DP14" s="492"/>
      <c r="DQ14" s="493"/>
      <c r="DR14" s="490"/>
      <c r="DS14" s="491"/>
      <c r="DT14" s="492"/>
      <c r="DU14" s="493"/>
      <c r="DV14" s="490"/>
      <c r="DW14" s="491"/>
      <c r="DX14" s="492"/>
      <c r="DY14" s="493"/>
      <c r="DZ14" s="490"/>
      <c r="EA14" s="491"/>
      <c r="EB14" s="492"/>
      <c r="EC14" s="493"/>
      <c r="ED14" s="490"/>
      <c r="EE14" s="491"/>
      <c r="EF14" s="492"/>
      <c r="EG14" s="493"/>
      <c r="EH14" s="490"/>
      <c r="EI14" s="491"/>
      <c r="EJ14" s="492"/>
      <c r="EK14" s="493"/>
      <c r="EL14" s="490"/>
      <c r="EM14" s="491"/>
      <c r="EN14" s="492"/>
      <c r="EO14" s="493"/>
      <c r="EP14" s="490"/>
      <c r="EQ14" s="491"/>
      <c r="ER14" s="492"/>
      <c r="ES14" s="493"/>
      <c r="ET14" s="490"/>
      <c r="EU14" s="491"/>
      <c r="EV14" s="492"/>
      <c r="EW14" s="493"/>
      <c r="EX14" s="490"/>
      <c r="EY14" s="491"/>
      <c r="EZ14" s="492"/>
      <c r="FA14" s="493"/>
      <c r="FB14" s="490"/>
      <c r="FC14" s="491"/>
      <c r="FD14" s="492"/>
      <c r="FE14" s="493"/>
      <c r="FF14" s="490"/>
      <c r="FG14" s="491"/>
      <c r="FH14" s="492"/>
      <c r="FI14" s="493"/>
      <c r="FJ14" s="490"/>
      <c r="FK14" s="491"/>
      <c r="FL14" s="492"/>
      <c r="FM14" s="493"/>
      <c r="FN14" s="490"/>
      <c r="FO14" s="491"/>
      <c r="FP14" s="492"/>
      <c r="FQ14" s="493"/>
      <c r="FR14" s="490"/>
      <c r="FS14" s="491"/>
      <c r="FT14" s="492"/>
      <c r="FU14" s="493"/>
      <c r="FV14" s="490"/>
      <c r="FW14" s="491"/>
      <c r="FX14" s="492"/>
      <c r="FY14" s="493"/>
      <c r="FZ14" s="490"/>
      <c r="GA14" s="491"/>
      <c r="GB14" s="492"/>
      <c r="GC14" s="493"/>
      <c r="GD14" s="490"/>
      <c r="GE14" s="491"/>
      <c r="GF14" s="492"/>
      <c r="GG14" s="493"/>
      <c r="GH14" s="490"/>
      <c r="GI14" s="491"/>
      <c r="GJ14" s="492"/>
      <c r="GK14" s="493"/>
      <c r="GL14" s="490"/>
      <c r="GM14" s="491"/>
      <c r="GN14" s="492"/>
      <c r="GO14" s="493"/>
      <c r="GP14" s="490"/>
      <c r="GQ14" s="491"/>
      <c r="GR14" s="492"/>
      <c r="GS14" s="493"/>
      <c r="GT14" s="490"/>
      <c r="GU14" s="491"/>
      <c r="GV14" s="492"/>
      <c r="GW14" s="493"/>
      <c r="GX14" s="490"/>
      <c r="GY14" s="491"/>
      <c r="GZ14" s="492"/>
      <c r="HA14" s="493"/>
      <c r="HB14" s="490"/>
      <c r="HC14" s="491"/>
      <c r="HD14" s="492"/>
      <c r="HE14" s="493"/>
      <c r="HF14" s="490"/>
      <c r="HG14" s="491"/>
      <c r="HH14" s="492"/>
      <c r="HI14" s="493"/>
      <c r="HJ14" s="490"/>
      <c r="HK14" s="491"/>
      <c r="HL14" s="492"/>
      <c r="HM14" s="493"/>
      <c r="HN14" s="490"/>
      <c r="HO14" s="491"/>
      <c r="HP14" s="492"/>
      <c r="HQ14" s="493"/>
      <c r="HR14" s="490"/>
      <c r="HS14" s="491"/>
      <c r="HT14" s="492"/>
      <c r="HU14" s="493"/>
      <c r="HV14" s="490"/>
      <c r="HW14" s="491"/>
      <c r="HX14" s="492"/>
      <c r="HY14" s="493"/>
      <c r="HZ14" s="490"/>
      <c r="IA14" s="491"/>
      <c r="IB14" s="492"/>
      <c r="IC14" s="493"/>
      <c r="ID14" s="490"/>
      <c r="IE14" s="491"/>
      <c r="IF14" s="492"/>
      <c r="IG14" s="493"/>
      <c r="IH14" s="490"/>
      <c r="II14" s="491"/>
      <c r="IJ14" s="492"/>
      <c r="IK14" s="493"/>
      <c r="IL14" s="490"/>
      <c r="IM14" s="491"/>
      <c r="IN14" s="492"/>
      <c r="IO14" s="493"/>
      <c r="IP14" s="490"/>
      <c r="IQ14" s="491"/>
      <c r="IR14" s="492"/>
      <c r="IS14" s="493"/>
      <c r="IT14" s="490"/>
      <c r="IU14" s="491"/>
      <c r="IV14" s="492"/>
    </row>
    <row r="15" spans="1:4" s="120" customFormat="1" ht="15.75" customHeight="1">
      <c r="A15" s="487" t="s">
        <v>261</v>
      </c>
      <c r="B15" s="345">
        <f>218702.55</f>
        <v>218702.55</v>
      </c>
      <c r="C15" s="488">
        <v>2.1</v>
      </c>
      <c r="D15" s="489">
        <v>54</v>
      </c>
    </row>
    <row r="16" spans="1:4" s="120" customFormat="1" ht="15.75" customHeight="1">
      <c r="A16" s="468" t="s">
        <v>262</v>
      </c>
      <c r="B16" s="456">
        <v>231957.24999999997</v>
      </c>
      <c r="C16" s="457">
        <v>2.48</v>
      </c>
      <c r="D16" s="462">
        <v>72</v>
      </c>
    </row>
    <row r="17" spans="1:4" ht="15.75" customHeight="1">
      <c r="A17" s="468" t="s">
        <v>263</v>
      </c>
      <c r="B17" s="456">
        <f>212075.2</f>
        <v>212075.2</v>
      </c>
      <c r="C17" s="457">
        <v>2.32</v>
      </c>
      <c r="D17" s="462">
        <v>43</v>
      </c>
    </row>
    <row r="18" spans="1:4" s="397" customFormat="1" ht="15.75" customHeight="1">
      <c r="A18" s="468"/>
      <c r="B18" s="456"/>
      <c r="C18" s="457"/>
      <c r="D18" s="458"/>
    </row>
    <row r="19" spans="1:4" ht="15.75" customHeight="1">
      <c r="A19" s="365" t="s">
        <v>207</v>
      </c>
      <c r="B19" s="456">
        <v>194084</v>
      </c>
      <c r="C19" s="461">
        <v>1.46</v>
      </c>
      <c r="D19" s="462">
        <v>0</v>
      </c>
    </row>
    <row r="20" spans="1:4" s="120" customFormat="1" ht="15.75" customHeight="1">
      <c r="A20" s="20" t="s">
        <v>264</v>
      </c>
      <c r="B20" s="456">
        <f>257469+47000</f>
        <v>304469</v>
      </c>
      <c r="C20" s="461"/>
      <c r="D20" s="463"/>
    </row>
    <row r="21" spans="1:4" s="120" customFormat="1" ht="15.75" customHeight="1">
      <c r="A21" s="467"/>
      <c r="B21" s="473"/>
      <c r="C21" s="293"/>
      <c r="D21" s="332"/>
    </row>
    <row r="22" spans="1:4" s="397" customFormat="1" ht="15.75" customHeight="1">
      <c r="A22" s="6" t="s">
        <v>5</v>
      </c>
      <c r="B22" s="137">
        <f>B23+B24+B25</f>
        <v>349030</v>
      </c>
      <c r="C22" s="469"/>
      <c r="D22" s="470"/>
    </row>
    <row r="23" spans="1:4" ht="15.75" customHeight="1">
      <c r="A23" s="7" t="s">
        <v>75</v>
      </c>
      <c r="B23" s="143">
        <v>158576</v>
      </c>
      <c r="C23" s="246">
        <f>C24+C25+C26</f>
        <v>0</v>
      </c>
      <c r="D23" s="247">
        <f>D24+D25+D26</f>
        <v>962</v>
      </c>
    </row>
    <row r="24" spans="1:4" ht="15.75" customHeight="1">
      <c r="A24" s="7" t="s">
        <v>76</v>
      </c>
      <c r="B24" s="143">
        <v>190454</v>
      </c>
      <c r="C24" s="248"/>
      <c r="D24" s="249">
        <v>234</v>
      </c>
    </row>
    <row r="25" spans="1:4" ht="15.75" customHeight="1">
      <c r="A25" s="7" t="s">
        <v>27</v>
      </c>
      <c r="B25" s="143"/>
      <c r="C25" s="248"/>
      <c r="D25" s="249">
        <v>728</v>
      </c>
    </row>
    <row r="26" spans="1:4" ht="15.75" customHeight="1">
      <c r="A26" s="20"/>
      <c r="B26" s="242"/>
      <c r="C26" s="248"/>
      <c r="D26" s="249"/>
    </row>
    <row r="27" spans="1:4" ht="15.75" customHeight="1">
      <c r="A27" s="6" t="s">
        <v>6</v>
      </c>
      <c r="B27" s="286">
        <f>SUM(B29:B38)</f>
        <v>106711.78</v>
      </c>
      <c r="C27" s="250"/>
      <c r="D27" s="251"/>
    </row>
    <row r="28" spans="1:4" ht="15.75" customHeight="1">
      <c r="A28" s="6" t="s">
        <v>130</v>
      </c>
      <c r="B28" s="286"/>
      <c r="C28" s="246"/>
      <c r="D28" s="281">
        <f>SUM(D30:D39)</f>
        <v>54</v>
      </c>
    </row>
    <row r="29" spans="1:4" s="108" customFormat="1" ht="15.75" customHeight="1">
      <c r="A29" s="7" t="s">
        <v>137</v>
      </c>
      <c r="B29" s="287">
        <v>10388.78</v>
      </c>
      <c r="C29" s="246"/>
      <c r="D29" s="281"/>
    </row>
    <row r="30" spans="1:4" ht="15.75" customHeight="1">
      <c r="A30" s="7" t="s">
        <v>137</v>
      </c>
      <c r="B30" s="287">
        <v>11111</v>
      </c>
      <c r="C30" s="248"/>
      <c r="D30" s="282">
        <v>5</v>
      </c>
    </row>
    <row r="31" spans="1:4" ht="15.75" customHeight="1">
      <c r="A31" s="7" t="s">
        <v>138</v>
      </c>
      <c r="B31" s="287">
        <v>11111</v>
      </c>
      <c r="C31" s="248"/>
      <c r="D31" s="282">
        <v>6</v>
      </c>
    </row>
    <row r="32" spans="1:4" ht="15.75" customHeight="1">
      <c r="A32" s="20" t="s">
        <v>137</v>
      </c>
      <c r="B32" s="288">
        <v>11111</v>
      </c>
      <c r="C32" s="248"/>
      <c r="D32" s="282">
        <v>5</v>
      </c>
    </row>
    <row r="33" spans="1:4" ht="15.75" customHeight="1">
      <c r="A33" s="110" t="s">
        <v>140</v>
      </c>
      <c r="B33" s="242"/>
      <c r="C33" s="248"/>
      <c r="D33" s="283">
        <v>5</v>
      </c>
    </row>
    <row r="34" spans="1:4" s="108" customFormat="1" ht="15.75" customHeight="1">
      <c r="A34" s="20" t="s">
        <v>137</v>
      </c>
      <c r="B34" s="288">
        <v>16950</v>
      </c>
      <c r="C34" s="246"/>
      <c r="D34" s="189"/>
    </row>
    <row r="35" spans="1:4" s="108" customFormat="1" ht="15.75" customHeight="1">
      <c r="A35" s="20" t="s">
        <v>138</v>
      </c>
      <c r="B35" s="288">
        <v>15040</v>
      </c>
      <c r="C35" s="248"/>
      <c r="D35" s="187">
        <v>17</v>
      </c>
    </row>
    <row r="36" spans="1:4" s="108" customFormat="1" ht="15.75" customHeight="1">
      <c r="A36" s="20" t="s">
        <v>139</v>
      </c>
      <c r="B36" s="288">
        <v>1000</v>
      </c>
      <c r="C36" s="248"/>
      <c r="D36" s="187">
        <v>10</v>
      </c>
    </row>
    <row r="37" spans="1:4" s="108" customFormat="1" ht="15.75" customHeight="1">
      <c r="A37" s="109" t="s">
        <v>123</v>
      </c>
      <c r="B37" s="242"/>
      <c r="C37" s="248"/>
      <c r="D37" s="187">
        <v>0</v>
      </c>
    </row>
    <row r="38" spans="1:4" s="108" customFormat="1" ht="15.75" customHeight="1">
      <c r="A38" s="111" t="s">
        <v>137</v>
      </c>
      <c r="B38" s="143">
        <v>30000</v>
      </c>
      <c r="C38" s="246"/>
      <c r="D38" s="185"/>
    </row>
    <row r="39" spans="1:4" s="108" customFormat="1" ht="15.75" customHeight="1">
      <c r="A39" s="20"/>
      <c r="B39" s="242"/>
      <c r="C39" s="280"/>
      <c r="D39" s="187">
        <v>6</v>
      </c>
    </row>
    <row r="40" spans="1:4" ht="15.75" customHeight="1">
      <c r="A40" s="18" t="s">
        <v>40</v>
      </c>
      <c r="B40" s="137"/>
      <c r="C40" s="246"/>
      <c r="D40" s="247"/>
    </row>
    <row r="41" spans="1:4" ht="15.75" customHeight="1">
      <c r="A41" s="6" t="s">
        <v>32</v>
      </c>
      <c r="B41" s="275">
        <f>B42+B43+B44</f>
        <v>0</v>
      </c>
      <c r="C41" s="246"/>
      <c r="D41" s="258"/>
    </row>
    <row r="42" spans="1:4" ht="15.75" customHeight="1">
      <c r="A42" s="7" t="s">
        <v>30</v>
      </c>
      <c r="B42" s="143"/>
      <c r="C42" s="253">
        <f>C43+C44+C45</f>
        <v>0</v>
      </c>
      <c r="D42" s="253">
        <f>D43+D44+D45</f>
        <v>0</v>
      </c>
    </row>
    <row r="43" spans="1:4" ht="15.75" customHeight="1">
      <c r="A43" s="7" t="s">
        <v>30</v>
      </c>
      <c r="B43" s="143"/>
      <c r="C43" s="248"/>
      <c r="D43" s="249"/>
    </row>
    <row r="44" spans="1:4" ht="15.75" customHeight="1">
      <c r="A44" s="7" t="s">
        <v>30</v>
      </c>
      <c r="B44" s="143"/>
      <c r="C44" s="248"/>
      <c r="D44" s="249"/>
    </row>
    <row r="45" spans="1:4" ht="15.75" customHeight="1">
      <c r="A45" s="15" t="s">
        <v>34</v>
      </c>
      <c r="B45" s="143"/>
      <c r="C45" s="248"/>
      <c r="D45" s="249"/>
    </row>
    <row r="46" spans="1:5" ht="15.75" customHeight="1">
      <c r="A46" s="22"/>
      <c r="B46" s="137"/>
      <c r="C46" s="248"/>
      <c r="D46" s="249"/>
      <c r="E46" s="17"/>
    </row>
    <row r="47" spans="1:4" ht="15.75" customHeight="1">
      <c r="A47" s="4" t="s">
        <v>11</v>
      </c>
      <c r="B47" s="137"/>
      <c r="C47" s="246"/>
      <c r="D47" s="247"/>
    </row>
    <row r="48" spans="1:4" ht="15.75" customHeight="1">
      <c r="A48" s="4" t="s">
        <v>29</v>
      </c>
      <c r="B48" s="137"/>
      <c r="C48" s="246"/>
      <c r="D48" s="247"/>
    </row>
    <row r="49" spans="1:4" ht="15.75" customHeight="1">
      <c r="A49" s="6" t="s">
        <v>200</v>
      </c>
      <c r="B49" s="137">
        <f>B50+B51+B52</f>
        <v>503030</v>
      </c>
      <c r="C49" s="246"/>
      <c r="D49" s="247"/>
    </row>
    <row r="50" spans="1:4" ht="15.75" customHeight="1">
      <c r="A50" s="7" t="s">
        <v>94</v>
      </c>
      <c r="B50" s="143">
        <v>370915</v>
      </c>
      <c r="C50" s="246">
        <f>C51+C52+C53</f>
        <v>5.83</v>
      </c>
      <c r="D50" s="246">
        <f>D51+D52+D53</f>
        <v>34462</v>
      </c>
    </row>
    <row r="51" spans="1:4" ht="15.75" customHeight="1">
      <c r="A51" s="7" t="s">
        <v>95</v>
      </c>
      <c r="B51" s="143">
        <v>132115</v>
      </c>
      <c r="C51" s="248">
        <v>4.24</v>
      </c>
      <c r="D51" s="249">
        <v>34462</v>
      </c>
    </row>
    <row r="52" spans="1:4" ht="15.75" customHeight="1">
      <c r="A52" s="7" t="s">
        <v>27</v>
      </c>
      <c r="B52" s="143"/>
      <c r="C52" s="248">
        <v>1.59</v>
      </c>
      <c r="D52" s="249"/>
    </row>
    <row r="53" spans="1:4" ht="15.75" customHeight="1">
      <c r="A53" s="20"/>
      <c r="B53" s="242"/>
      <c r="C53" s="248"/>
      <c r="D53" s="249"/>
    </row>
    <row r="54" spans="1:4" ht="15.75" customHeight="1">
      <c r="A54" s="6" t="s">
        <v>38</v>
      </c>
      <c r="B54" s="137">
        <f>B55+B56+B57</f>
        <v>1538680</v>
      </c>
      <c r="C54" s="250"/>
      <c r="D54" s="258"/>
    </row>
    <row r="55" spans="1:4" ht="15.75" customHeight="1">
      <c r="A55" s="7" t="s">
        <v>94</v>
      </c>
      <c r="B55" s="143">
        <v>1134564</v>
      </c>
      <c r="C55" s="246">
        <f>C56+C57+C58</f>
        <v>17.830000000000002</v>
      </c>
      <c r="D55" s="246">
        <f>D56+D57+D58</f>
        <v>0</v>
      </c>
    </row>
    <row r="56" spans="1:4" ht="15.75" customHeight="1">
      <c r="A56" s="7" t="s">
        <v>95</v>
      </c>
      <c r="B56" s="143">
        <v>404116</v>
      </c>
      <c r="C56" s="248">
        <v>12.97</v>
      </c>
      <c r="D56" s="249"/>
    </row>
    <row r="57" spans="1:4" ht="15.75" customHeight="1">
      <c r="A57" s="7" t="s">
        <v>27</v>
      </c>
      <c r="B57" s="143"/>
      <c r="C57" s="248">
        <v>4.86</v>
      </c>
      <c r="D57" s="249"/>
    </row>
    <row r="58" spans="1:4" ht="15.75" customHeight="1">
      <c r="A58" s="20"/>
      <c r="B58" s="276"/>
      <c r="C58" s="248"/>
      <c r="D58" s="284"/>
    </row>
    <row r="59" spans="1:4" ht="15.75" customHeight="1">
      <c r="A59" s="6" t="s">
        <v>7</v>
      </c>
      <c r="B59" s="137">
        <f>B60+B61+B62</f>
        <v>0</v>
      </c>
      <c r="C59" s="255"/>
      <c r="D59" s="258"/>
    </row>
    <row r="60" spans="1:4" ht="15.75" customHeight="1">
      <c r="A60" s="7" t="s">
        <v>94</v>
      </c>
      <c r="B60" s="143"/>
      <c r="C60" s="246">
        <f>C61+C62+C63</f>
        <v>2.5</v>
      </c>
      <c r="D60" s="247">
        <f>D61+D62+D63</f>
        <v>0</v>
      </c>
    </row>
    <row r="61" spans="1:4" ht="15.75" customHeight="1">
      <c r="A61" s="7" t="s">
        <v>95</v>
      </c>
      <c r="B61" s="143"/>
      <c r="C61" s="248">
        <v>2</v>
      </c>
      <c r="D61" s="249"/>
    </row>
    <row r="62" spans="1:4" ht="15.75" customHeight="1">
      <c r="A62" s="7" t="s">
        <v>27</v>
      </c>
      <c r="B62" s="143"/>
      <c r="C62" s="248">
        <v>0.5</v>
      </c>
      <c r="D62" s="249"/>
    </row>
    <row r="63" spans="1:4" ht="15.75" customHeight="1">
      <c r="A63" s="20"/>
      <c r="B63" s="242"/>
      <c r="C63" s="248"/>
      <c r="D63" s="249"/>
    </row>
    <row r="64" spans="1:4" ht="15.75" customHeight="1">
      <c r="A64" s="6" t="s">
        <v>8</v>
      </c>
      <c r="B64" s="137">
        <f>B65+B66+B67</f>
        <v>0</v>
      </c>
      <c r="C64" s="250"/>
      <c r="D64" s="258"/>
    </row>
    <row r="65" spans="1:4" ht="15.75" customHeight="1">
      <c r="A65" s="7" t="s">
        <v>25</v>
      </c>
      <c r="B65" s="143"/>
      <c r="C65" s="246">
        <f>C66+C67+C68</f>
        <v>0</v>
      </c>
      <c r="D65" s="247">
        <f>D66+D67+D68</f>
        <v>0</v>
      </c>
    </row>
    <row r="66" spans="1:4" ht="15.75" customHeight="1">
      <c r="A66" s="7" t="s">
        <v>26</v>
      </c>
      <c r="B66" s="143"/>
      <c r="C66" s="248"/>
      <c r="D66" s="249"/>
    </row>
    <row r="67" spans="1:4" ht="15.75" customHeight="1">
      <c r="A67" s="7" t="s">
        <v>27</v>
      </c>
      <c r="B67" s="143"/>
      <c r="C67" s="248"/>
      <c r="D67" s="249"/>
    </row>
    <row r="68" spans="1:4" ht="15.75" customHeight="1">
      <c r="A68" s="21"/>
      <c r="B68" s="276"/>
      <c r="C68" s="248"/>
      <c r="D68" s="249"/>
    </row>
    <row r="69" spans="1:4" ht="15.75" customHeight="1">
      <c r="A69" s="16" t="s">
        <v>39</v>
      </c>
      <c r="B69" s="137" t="s">
        <v>111</v>
      </c>
      <c r="C69" s="255"/>
      <c r="D69" s="247"/>
    </row>
    <row r="70" spans="1:4" ht="15.75" customHeight="1">
      <c r="A70" s="398" t="s">
        <v>41</v>
      </c>
      <c r="C70" s="246" t="s">
        <v>111</v>
      </c>
      <c r="D70" s="258"/>
    </row>
    <row r="71" spans="1:4" ht="15.75" customHeight="1">
      <c r="A71" s="7"/>
      <c r="B71" s="143"/>
      <c r="D71" s="247">
        <f>D72+D73+D74</f>
        <v>0</v>
      </c>
    </row>
    <row r="72" spans="1:4" ht="15.75" customHeight="1">
      <c r="A72" s="7" t="s">
        <v>233</v>
      </c>
      <c r="B72" s="143">
        <v>665479</v>
      </c>
      <c r="C72" s="248"/>
      <c r="D72" s="249"/>
    </row>
    <row r="73" spans="1:4" ht="15.75" customHeight="1">
      <c r="A73" s="7"/>
      <c r="B73" s="143"/>
      <c r="C73" s="248">
        <v>7.71</v>
      </c>
      <c r="D73" s="249"/>
    </row>
    <row r="74" spans="1:4" ht="15.75" customHeight="1">
      <c r="A74" s="15" t="s">
        <v>42</v>
      </c>
      <c r="B74" s="143"/>
      <c r="C74" s="248"/>
      <c r="D74" s="249"/>
    </row>
    <row r="75" spans="2:4" ht="15.75" customHeight="1">
      <c r="B75" s="277"/>
      <c r="C75" s="248"/>
      <c r="D75" s="249"/>
    </row>
    <row r="76" spans="1:4" ht="15.75" customHeight="1">
      <c r="A76" s="4" t="s">
        <v>12</v>
      </c>
      <c r="B76" s="137"/>
      <c r="C76" s="257"/>
      <c r="D76" s="247"/>
    </row>
    <row r="77" spans="1:4" ht="15.75" customHeight="1">
      <c r="A77" s="6" t="s">
        <v>15</v>
      </c>
      <c r="B77" s="137">
        <f>B78+B79+B80</f>
        <v>2107800.00545</v>
      </c>
      <c r="C77" s="246"/>
      <c r="D77" s="247" t="s">
        <v>111</v>
      </c>
    </row>
    <row r="78" spans="1:4" ht="15.75" customHeight="1">
      <c r="A78" s="43" t="s">
        <v>62</v>
      </c>
      <c r="B78" s="289">
        <v>2107800.00545</v>
      </c>
      <c r="C78" s="246">
        <f>C79+C80+C81</f>
        <v>17</v>
      </c>
      <c r="D78" s="246">
        <f>D79+D80+D81</f>
        <v>1271</v>
      </c>
    </row>
    <row r="79" spans="1:4" ht="15.75" customHeight="1">
      <c r="A79" s="7" t="s">
        <v>26</v>
      </c>
      <c r="B79" s="143"/>
      <c r="C79" s="248">
        <v>17</v>
      </c>
      <c r="D79" s="249">
        <v>1271</v>
      </c>
    </row>
    <row r="80" spans="1:4" ht="15.75" customHeight="1">
      <c r="A80" s="7" t="s">
        <v>27</v>
      </c>
      <c r="B80" s="143"/>
      <c r="C80" s="248"/>
      <c r="D80" s="249"/>
    </row>
    <row r="81" spans="1:4" ht="15.75" customHeight="1">
      <c r="A81" s="20"/>
      <c r="B81" s="242"/>
      <c r="C81" s="248"/>
      <c r="D81" s="284"/>
    </row>
    <row r="82" spans="1:4" ht="15.75" customHeight="1">
      <c r="A82" s="6" t="s">
        <v>14</v>
      </c>
      <c r="B82" s="137">
        <f>B83+B84+B85</f>
        <v>0</v>
      </c>
      <c r="C82" s="250"/>
      <c r="D82" s="258"/>
    </row>
    <row r="83" spans="1:4" ht="15.75" customHeight="1">
      <c r="A83" s="7" t="s">
        <v>25</v>
      </c>
      <c r="B83" s="143"/>
      <c r="C83" s="246">
        <f>C84+C85+C86</f>
        <v>0</v>
      </c>
      <c r="D83" s="247">
        <f>D84+D85+D86</f>
        <v>0</v>
      </c>
    </row>
    <row r="84" spans="1:4" ht="15.75" customHeight="1">
      <c r="A84" s="7" t="s">
        <v>26</v>
      </c>
      <c r="B84" s="143"/>
      <c r="C84" s="248"/>
      <c r="D84" s="249"/>
    </row>
    <row r="85" spans="1:4" ht="15.75" customHeight="1">
      <c r="A85" s="7" t="s">
        <v>27</v>
      </c>
      <c r="B85" s="143"/>
      <c r="C85" s="248"/>
      <c r="D85" s="249"/>
    </row>
    <row r="86" spans="1:4" ht="15.75" customHeight="1">
      <c r="A86" s="20"/>
      <c r="B86" s="242"/>
      <c r="C86" s="248"/>
      <c r="D86" s="249"/>
    </row>
    <row r="87" spans="1:4" ht="15.75" customHeight="1">
      <c r="A87" s="6" t="s">
        <v>9</v>
      </c>
      <c r="B87" s="137">
        <f>B88+B89+B90</f>
        <v>336904</v>
      </c>
      <c r="C87" s="250"/>
      <c r="D87" s="258"/>
    </row>
    <row r="88" spans="1:4" ht="15.75" customHeight="1">
      <c r="A88" s="7" t="s">
        <v>195</v>
      </c>
      <c r="B88" s="143">
        <v>336904</v>
      </c>
      <c r="C88" s="246">
        <f>C89+C90+C91</f>
        <v>0.54</v>
      </c>
      <c r="D88" s="247">
        <f>D89+D90+D91</f>
        <v>61</v>
      </c>
    </row>
    <row r="89" spans="1:4" ht="15.75" customHeight="1">
      <c r="A89" s="7" t="s">
        <v>196</v>
      </c>
      <c r="B89" s="143">
        <v>0</v>
      </c>
      <c r="C89" s="248">
        <v>0.54</v>
      </c>
      <c r="D89" s="249">
        <v>61</v>
      </c>
    </row>
    <row r="90" spans="1:4" ht="15.75" customHeight="1">
      <c r="A90" s="7" t="s">
        <v>197</v>
      </c>
      <c r="B90" s="143"/>
      <c r="C90" s="248">
        <v>0</v>
      </c>
      <c r="D90" s="249">
        <v>0</v>
      </c>
    </row>
    <row r="91" spans="1:4" ht="15.75" customHeight="1">
      <c r="A91" s="20"/>
      <c r="B91" s="242"/>
      <c r="C91" s="248"/>
      <c r="D91" s="249"/>
    </row>
    <row r="92" spans="1:4" ht="15.75" customHeight="1">
      <c r="A92" s="6" t="s">
        <v>16</v>
      </c>
      <c r="B92" s="137">
        <f>B93+B94+B95</f>
        <v>509879</v>
      </c>
      <c r="C92" s="250"/>
      <c r="D92" s="258"/>
    </row>
    <row r="93" spans="1:4" ht="15.75" customHeight="1">
      <c r="A93" s="7" t="s">
        <v>25</v>
      </c>
      <c r="B93" s="241">
        <v>509879</v>
      </c>
      <c r="C93" s="246">
        <f>C94+C95+C96</f>
        <v>9.14</v>
      </c>
      <c r="D93" s="247">
        <f>D94+D95+D96</f>
        <v>12588</v>
      </c>
    </row>
    <row r="94" spans="1:4" ht="15.75" customHeight="1">
      <c r="A94" s="7" t="s">
        <v>26</v>
      </c>
      <c r="B94" s="143"/>
      <c r="C94" s="259">
        <v>9.14</v>
      </c>
      <c r="D94" s="285">
        <v>12588</v>
      </c>
    </row>
    <row r="95" spans="1:4" ht="15.75" customHeight="1">
      <c r="A95" s="7" t="s">
        <v>27</v>
      </c>
      <c r="B95" s="143"/>
      <c r="C95" s="248"/>
      <c r="D95" s="249"/>
    </row>
    <row r="96" spans="1:4" ht="15">
      <c r="A96" s="20"/>
      <c r="B96" s="242"/>
      <c r="C96" s="248"/>
      <c r="D96" s="249"/>
    </row>
    <row r="97" spans="1:4" ht="15">
      <c r="A97" s="6" t="s">
        <v>20</v>
      </c>
      <c r="B97" s="137">
        <f>B98+B99+B100</f>
        <v>52471</v>
      </c>
      <c r="C97" s="250"/>
      <c r="D97" s="258"/>
    </row>
    <row r="98" spans="1:4" ht="15">
      <c r="A98" s="7" t="s">
        <v>25</v>
      </c>
      <c r="B98" s="241">
        <v>52471</v>
      </c>
      <c r="C98" s="246">
        <f>C99+C100+C101</f>
        <v>0.5</v>
      </c>
      <c r="D98" s="247">
        <f>D99+D100+D101</f>
        <v>1385</v>
      </c>
    </row>
    <row r="99" spans="1:4" ht="15">
      <c r="A99" s="7" t="s">
        <v>26</v>
      </c>
      <c r="B99" s="143"/>
      <c r="C99" s="259">
        <v>0.5</v>
      </c>
      <c r="D99" s="285">
        <v>1385</v>
      </c>
    </row>
    <row r="100" spans="1:4" ht="15.75" customHeight="1">
      <c r="A100" s="7" t="s">
        <v>27</v>
      </c>
      <c r="B100" s="143"/>
      <c r="C100" s="248"/>
      <c r="D100" s="249"/>
    </row>
    <row r="101" spans="1:4" ht="15.75" customHeight="1">
      <c r="A101" s="21"/>
      <c r="B101" s="276"/>
      <c r="C101" s="248"/>
      <c r="D101" s="249"/>
    </row>
    <row r="102" spans="1:4" ht="15.75" customHeight="1">
      <c r="A102" s="16" t="s">
        <v>39</v>
      </c>
      <c r="B102" s="275">
        <f>B103+B104</f>
        <v>0</v>
      </c>
      <c r="C102" s="255"/>
      <c r="D102" s="258"/>
    </row>
    <row r="103" spans="1:4" ht="15.75" customHeight="1">
      <c r="A103" s="23" t="s">
        <v>43</v>
      </c>
      <c r="B103" s="143"/>
      <c r="C103" s="253">
        <f>C104+C105</f>
        <v>0</v>
      </c>
      <c r="D103" s="254">
        <f>D104+D105</f>
        <v>0</v>
      </c>
    </row>
    <row r="104" spans="1:4" ht="15.75" customHeight="1">
      <c r="A104" s="19" t="s">
        <v>31</v>
      </c>
      <c r="B104" s="143"/>
      <c r="C104" s="248"/>
      <c r="D104" s="249"/>
    </row>
    <row r="105" spans="1:4" ht="15.75" customHeight="1">
      <c r="A105" s="25"/>
      <c r="B105" s="270"/>
      <c r="C105" s="248"/>
      <c r="D105" s="249"/>
    </row>
    <row r="106" spans="1:4" ht="15">
      <c r="A106" s="37" t="s">
        <v>46</v>
      </c>
      <c r="B106" s="56" t="s">
        <v>0</v>
      </c>
      <c r="C106" s="261"/>
      <c r="D106" s="258"/>
    </row>
    <row r="107" spans="1:4" ht="15">
      <c r="A107" s="35"/>
      <c r="B107" s="59"/>
      <c r="C107" s="1" t="s">
        <v>1</v>
      </c>
      <c r="D107" s="70" t="s">
        <v>2</v>
      </c>
    </row>
    <row r="108" spans="1:4" ht="15">
      <c r="A108" s="35"/>
      <c r="B108" s="59"/>
      <c r="C108" s="13"/>
      <c r="D108" s="39"/>
    </row>
    <row r="109" spans="1:4" ht="15">
      <c r="A109" s="35"/>
      <c r="B109" s="59"/>
      <c r="C109" s="13"/>
      <c r="D109" s="39"/>
    </row>
    <row r="110" spans="1:4" ht="15">
      <c r="A110" s="35"/>
      <c r="B110" s="59"/>
      <c r="C110" s="13"/>
      <c r="D110" s="39"/>
    </row>
    <row r="111" spans="1:4" ht="15">
      <c r="A111" s="35"/>
      <c r="B111" s="59"/>
      <c r="C111" s="13"/>
      <c r="D111" s="39"/>
    </row>
    <row r="112" spans="1:4" ht="15">
      <c r="A112" s="35"/>
      <c r="B112" s="59"/>
      <c r="C112" s="13"/>
      <c r="D112" s="39"/>
    </row>
    <row r="113" spans="1:4" ht="15">
      <c r="A113" s="35"/>
      <c r="B113" s="59"/>
      <c r="C113" s="13"/>
      <c r="D113" s="39"/>
    </row>
    <row r="114" spans="1:4" ht="15">
      <c r="A114" s="35"/>
      <c r="B114" s="59"/>
      <c r="C114" s="13"/>
      <c r="D114" s="39"/>
    </row>
    <row r="115" spans="1:4" ht="15">
      <c r="A115" s="35"/>
      <c r="B115" s="59"/>
      <c r="C115" s="13"/>
      <c r="D115" s="39"/>
    </row>
    <row r="116" spans="1:4" ht="15">
      <c r="A116" s="35"/>
      <c r="B116" s="59"/>
      <c r="C116" s="13"/>
      <c r="D116" s="39"/>
    </row>
    <row r="117" spans="1:4" ht="15">
      <c r="A117" s="35"/>
      <c r="B117" s="59"/>
      <c r="C117" s="13"/>
      <c r="D117" s="39"/>
    </row>
    <row r="118" spans="1:4" ht="15">
      <c r="A118" s="35"/>
      <c r="B118" s="59"/>
      <c r="C118" s="13"/>
      <c r="D118" s="39"/>
    </row>
    <row r="119" spans="1:4" ht="15">
      <c r="A119" s="35"/>
      <c r="B119" s="59"/>
      <c r="C119" s="13"/>
      <c r="D119" s="39"/>
    </row>
    <row r="120" spans="1:4" ht="15">
      <c r="A120" s="35"/>
      <c r="B120" s="59"/>
      <c r="C120" s="13"/>
      <c r="D120" s="39"/>
    </row>
    <row r="121" spans="1:4" ht="15">
      <c r="A121" s="35"/>
      <c r="B121" s="59"/>
      <c r="C121" s="13"/>
      <c r="D121" s="39"/>
    </row>
    <row r="122" spans="1:4" ht="15">
      <c r="A122" s="24" t="s">
        <v>47</v>
      </c>
      <c r="B122" s="143">
        <f>B107+B108+B109+B110+B111+B112+B113+B114+B115+B116+B117+B118+B119+B120+B121</f>
        <v>0</v>
      </c>
      <c r="C122" s="13"/>
      <c r="D122" s="39"/>
    </row>
    <row r="123" spans="1:4" ht="15">
      <c r="A123" s="40" t="s">
        <v>48</v>
      </c>
      <c r="B123" s="292">
        <f>B6+B22+B27+B41+B49+B54+B59+B64+B77+B82+B87+B92+B97+B102+B122</f>
        <v>7749816.785449999</v>
      </c>
      <c r="C123" s="249">
        <f>C108+C109+C110+C111+C112+C113+C114+C115+C116+C117+C118+C119+C120+C121+C122</f>
        <v>0</v>
      </c>
      <c r="D123" s="249">
        <f>D108+D109+D110+D111+D112+D113+D114+D115+D116+D117+D118+D119+D120+D121+D122</f>
        <v>0</v>
      </c>
    </row>
    <row r="124" spans="1:4" ht="15">
      <c r="A124" s="27" t="s">
        <v>24</v>
      </c>
      <c r="B124" s="28"/>
      <c r="C124" s="290" t="e">
        <f>C6+C23+D28+C42+C50+C55+C60+C65+C70+C78+C83+C88+C93+C98+C103+C123</f>
        <v>#VALUE!</v>
      </c>
      <c r="D124" s="291">
        <f>D6+D23+E28+D42+D50+D55+D60+D65+D71+D78+D83+D88+D93+D98+D103+D123</f>
        <v>78584</v>
      </c>
    </row>
    <row r="125" spans="1:4" ht="15">
      <c r="A125" s="29"/>
      <c r="B125" s="11"/>
      <c r="C125" s="28"/>
      <c r="D125" s="85"/>
    </row>
    <row r="126" spans="1:4" ht="15">
      <c r="A126" s="29"/>
      <c r="B126" s="11"/>
      <c r="C126" s="11"/>
      <c r="D126" s="85"/>
    </row>
    <row r="127" spans="1:4" ht="15">
      <c r="A127" s="29"/>
      <c r="B127" s="11"/>
      <c r="C127" s="11"/>
      <c r="D127" s="85"/>
    </row>
    <row r="128" spans="1:4" ht="15">
      <c r="A128" s="29"/>
      <c r="B128" s="11"/>
      <c r="C128" s="11"/>
      <c r="D128" s="85"/>
    </row>
    <row r="129" spans="1:4" ht="15">
      <c r="A129" s="29"/>
      <c r="B129" s="11"/>
      <c r="C129" s="11"/>
      <c r="D129" s="85"/>
    </row>
    <row r="130" spans="1:4" ht="15">
      <c r="A130" s="31"/>
      <c r="B130" s="32"/>
      <c r="C130" s="11"/>
      <c r="D130" s="85"/>
    </row>
    <row r="131" spans="3:4" ht="15">
      <c r="C131" s="32"/>
      <c r="D131" s="86"/>
    </row>
  </sheetData>
  <sheetProtection/>
  <printOptions/>
  <pageMargins left="0.4583333333333333" right="0.25" top="0.5520833333333334" bottom="0.25" header="0.05" footer="0.05"/>
  <pageSetup horizontalDpi="600" verticalDpi="600" orientation="portrait" r:id="rId1"/>
  <headerFooter>
    <oddHeader>&amp;C&amp;"-,Bold"&amp;12Region 4
&amp;11&amp;KFF0000DRAFT ONLY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1"/>
  <sheetViews>
    <sheetView view="pageLayout" zoomScale="85" zoomScalePageLayoutView="85" workbookViewId="0" topLeftCell="A1">
      <selection activeCell="A1" sqref="A1"/>
    </sheetView>
  </sheetViews>
  <sheetFormatPr defaultColWidth="9.140625" defaultRowHeight="15"/>
  <cols>
    <col min="1" max="1" width="43.140625" style="0" customWidth="1"/>
    <col min="2" max="2" width="16.57421875" style="0" customWidth="1"/>
    <col min="3" max="3" width="13.421875" style="0" customWidth="1"/>
    <col min="4" max="4" width="14.140625" style="54" customWidth="1"/>
    <col min="5" max="5" width="17.57421875" style="0" customWidth="1"/>
    <col min="6" max="9" width="8.8515625" style="0" customWidth="1"/>
  </cols>
  <sheetData>
    <row r="1" spans="1:4" ht="15">
      <c r="A1" s="12"/>
      <c r="B1" s="10" t="s">
        <v>21</v>
      </c>
      <c r="C1" s="11"/>
      <c r="D1" s="83"/>
    </row>
    <row r="2" spans="1:4" ht="15">
      <c r="A2" s="12"/>
      <c r="B2" s="10" t="s">
        <v>22</v>
      </c>
      <c r="C2" s="11"/>
      <c r="D2" s="83"/>
    </row>
    <row r="3" spans="1:4" ht="15">
      <c r="A3" s="12"/>
      <c r="B3" s="10" t="s">
        <v>23</v>
      </c>
      <c r="C3" s="11"/>
      <c r="D3" s="83"/>
    </row>
    <row r="4" spans="1:4" ht="15">
      <c r="A4" s="3" t="s">
        <v>17</v>
      </c>
      <c r="B4" s="1" t="s">
        <v>0</v>
      </c>
      <c r="C4" s="1" t="s">
        <v>1</v>
      </c>
      <c r="D4" s="70" t="s">
        <v>2</v>
      </c>
    </row>
    <row r="5" spans="1:4" ht="15.75" customHeight="1">
      <c r="A5" s="4" t="s">
        <v>10</v>
      </c>
      <c r="B5" s="8"/>
      <c r="C5" s="5"/>
      <c r="D5" s="42"/>
    </row>
    <row r="6" spans="1:4" ht="15.75" customHeight="1">
      <c r="A6" s="126" t="s">
        <v>223</v>
      </c>
      <c r="B6" s="466">
        <f>SUM(B7:B26)</f>
        <v>4016400</v>
      </c>
      <c r="C6" s="506">
        <f>SUM(C7:C26)</f>
        <v>16.14</v>
      </c>
      <c r="D6" s="507">
        <f>SUM(D7:D26)</f>
        <v>21393</v>
      </c>
    </row>
    <row r="7" spans="1:4" s="120" customFormat="1" ht="15.75" customHeight="1">
      <c r="A7" s="365" t="s">
        <v>211</v>
      </c>
      <c r="B7" s="477">
        <v>1091390</v>
      </c>
      <c r="C7" s="478">
        <v>11.19</v>
      </c>
      <c r="D7" s="39">
        <v>19000</v>
      </c>
    </row>
    <row r="8" spans="1:4" ht="15.75" customHeight="1">
      <c r="A8" s="365" t="s">
        <v>210</v>
      </c>
      <c r="B8" s="477">
        <v>255430</v>
      </c>
      <c r="C8" s="478">
        <v>2.7</v>
      </c>
      <c r="D8" s="39">
        <v>2200</v>
      </c>
    </row>
    <row r="9" spans="1:4" s="120" customFormat="1" ht="15.75" customHeight="1">
      <c r="A9" s="365"/>
      <c r="B9" s="477"/>
      <c r="C9" s="497"/>
      <c r="D9" s="497"/>
    </row>
    <row r="10" spans="1:4" s="120" customFormat="1" ht="15.75" customHeight="1">
      <c r="A10" s="365" t="s">
        <v>212</v>
      </c>
      <c r="B10" s="477">
        <v>626570</v>
      </c>
      <c r="C10" s="478"/>
      <c r="D10" s="39"/>
    </row>
    <row r="11" spans="1:4" s="120" customFormat="1" ht="15.75" customHeight="1">
      <c r="A11" s="365" t="s">
        <v>213</v>
      </c>
      <c r="B11" s="477">
        <v>167310</v>
      </c>
      <c r="C11" s="478"/>
      <c r="D11" s="39"/>
    </row>
    <row r="12" spans="1:4" s="120" customFormat="1" ht="15.75" customHeight="1">
      <c r="A12" s="365"/>
      <c r="B12" s="477"/>
      <c r="C12" s="478"/>
      <c r="D12" s="39"/>
    </row>
    <row r="13" spans="1:4" s="120" customFormat="1" ht="15.75" customHeight="1">
      <c r="A13" s="365"/>
      <c r="B13" s="477"/>
      <c r="C13" s="478"/>
      <c r="D13" s="39"/>
    </row>
    <row r="14" spans="1:4" s="120" customFormat="1" ht="15.75" customHeight="1">
      <c r="A14" s="365" t="s">
        <v>214</v>
      </c>
      <c r="B14" s="477">
        <v>316940</v>
      </c>
      <c r="C14" s="478">
        <v>2.25</v>
      </c>
      <c r="D14" s="39"/>
    </row>
    <row r="15" spans="1:4" s="120" customFormat="1" ht="15.75" customHeight="1">
      <c r="A15" s="365"/>
      <c r="B15" s="477"/>
      <c r="C15" s="497"/>
      <c r="D15" s="39"/>
    </row>
    <row r="16" spans="1:4" s="120" customFormat="1" ht="15.75" customHeight="1">
      <c r="A16" s="365" t="s">
        <v>215</v>
      </c>
      <c r="B16" s="477">
        <v>83750</v>
      </c>
      <c r="C16" s="478"/>
      <c r="D16" s="39">
        <v>19</v>
      </c>
    </row>
    <row r="17" spans="1:4" s="120" customFormat="1" ht="15.75" customHeight="1">
      <c r="A17" s="365" t="s">
        <v>217</v>
      </c>
      <c r="B17" s="477">
        <v>97950</v>
      </c>
      <c r="C17" s="478"/>
      <c r="D17" s="39">
        <v>28</v>
      </c>
    </row>
    <row r="18" spans="1:4" s="120" customFormat="1" ht="15.75" customHeight="1">
      <c r="A18" s="365" t="s">
        <v>216</v>
      </c>
      <c r="B18" s="477">
        <v>231500</v>
      </c>
      <c r="C18" s="478"/>
      <c r="D18" s="39">
        <v>56</v>
      </c>
    </row>
    <row r="19" spans="1:4" s="120" customFormat="1" ht="15.75" customHeight="1">
      <c r="A19" s="365" t="s">
        <v>218</v>
      </c>
      <c r="B19" s="477">
        <v>57110</v>
      </c>
      <c r="C19" s="478"/>
      <c r="D19" s="39">
        <v>13</v>
      </c>
    </row>
    <row r="20" spans="1:4" s="120" customFormat="1" ht="15.75" customHeight="1">
      <c r="A20" s="365" t="s">
        <v>219</v>
      </c>
      <c r="B20" s="477">
        <v>74580</v>
      </c>
      <c r="C20" s="478"/>
      <c r="D20" s="39">
        <v>20</v>
      </c>
    </row>
    <row r="21" spans="1:4" s="120" customFormat="1" ht="15.75" customHeight="1">
      <c r="A21" s="365" t="s">
        <v>220</v>
      </c>
      <c r="B21" s="477">
        <v>155110</v>
      </c>
      <c r="C21" s="478"/>
      <c r="D21" s="39">
        <v>57</v>
      </c>
    </row>
    <row r="22" spans="1:4" s="120" customFormat="1" ht="15.75" customHeight="1">
      <c r="A22" s="365"/>
      <c r="B22" s="477"/>
      <c r="C22" s="478"/>
      <c r="D22" s="497"/>
    </row>
    <row r="23" spans="1:4" s="120" customFormat="1" ht="15.75" customHeight="1">
      <c r="A23" s="365" t="s">
        <v>221</v>
      </c>
      <c r="B23" s="477">
        <v>37180</v>
      </c>
      <c r="C23" s="478"/>
      <c r="D23" s="39"/>
    </row>
    <row r="24" spans="1:4" s="120" customFormat="1" ht="15.75" customHeight="1">
      <c r="A24" s="49"/>
      <c r="B24" s="479"/>
      <c r="C24" s="478"/>
      <c r="D24" s="39"/>
    </row>
    <row r="25" spans="1:4" s="120" customFormat="1" ht="15.75" customHeight="1">
      <c r="A25" s="126" t="s">
        <v>222</v>
      </c>
      <c r="B25" s="480">
        <v>296650</v>
      </c>
      <c r="C25" s="13"/>
      <c r="D25" s="39"/>
    </row>
    <row r="26" spans="1:4" s="120" customFormat="1" ht="15.75" customHeight="1">
      <c r="A26" s="49" t="s">
        <v>224</v>
      </c>
      <c r="B26" s="480">
        <v>524930</v>
      </c>
      <c r="C26" s="13"/>
      <c r="D26" s="39"/>
    </row>
    <row r="27" spans="1:4" s="120" customFormat="1" ht="15.75" customHeight="1">
      <c r="A27" s="476"/>
      <c r="B27" s="476"/>
      <c r="C27" s="464"/>
      <c r="D27" s="465"/>
    </row>
    <row r="28" spans="1:4" s="397" customFormat="1" ht="15.75" customHeight="1">
      <c r="A28" s="471"/>
      <c r="B28" s="472"/>
      <c r="C28" s="474"/>
      <c r="D28" s="475"/>
    </row>
    <row r="29" spans="1:4" ht="15.75" customHeight="1">
      <c r="A29" s="6" t="s">
        <v>5</v>
      </c>
      <c r="B29" s="137">
        <f>B30+B31+B32</f>
        <v>392145</v>
      </c>
      <c r="C29" s="469">
        <f>C31+C32+C33</f>
        <v>0</v>
      </c>
      <c r="D29" s="470">
        <f>D30+D32+D33</f>
        <v>2012</v>
      </c>
    </row>
    <row r="30" spans="1:4" ht="15.75" customHeight="1">
      <c r="A30" s="7" t="s">
        <v>77</v>
      </c>
      <c r="B30" s="143">
        <v>392145</v>
      </c>
      <c r="C30" s="497"/>
      <c r="D30" s="392">
        <v>2012</v>
      </c>
    </row>
    <row r="31" spans="1:4" ht="15.75" customHeight="1">
      <c r="A31" s="7" t="s">
        <v>26</v>
      </c>
      <c r="B31" s="143"/>
      <c r="C31" s="391"/>
      <c r="D31" s="498"/>
    </row>
    <row r="32" spans="1:4" ht="15.75" customHeight="1">
      <c r="A32" s="7" t="s">
        <v>27</v>
      </c>
      <c r="B32" s="143"/>
      <c r="C32" s="248"/>
      <c r="D32" s="249"/>
    </row>
    <row r="33" spans="1:4" ht="15.75" customHeight="1">
      <c r="A33" s="20"/>
      <c r="B33" s="242"/>
      <c r="C33" s="469"/>
      <c r="D33" s="470"/>
    </row>
    <row r="34" spans="1:4" ht="15.75" customHeight="1">
      <c r="A34" s="6" t="s">
        <v>6</v>
      </c>
      <c r="B34" s="137">
        <f>SUM(B36:B44)</f>
        <v>117427.11</v>
      </c>
      <c r="C34" s="247">
        <f>SUM(C37:C45)</f>
        <v>0</v>
      </c>
      <c r="D34" s="247">
        <f>SUM(D36:D44)</f>
        <v>171</v>
      </c>
    </row>
    <row r="35" spans="1:2" ht="15.75" customHeight="1">
      <c r="A35" s="6" t="s">
        <v>130</v>
      </c>
      <c r="B35" s="137"/>
    </row>
    <row r="36" spans="1:4" s="108" customFormat="1" ht="15.75" customHeight="1">
      <c r="A36" s="7" t="s">
        <v>141</v>
      </c>
      <c r="B36" s="143">
        <v>11111</v>
      </c>
      <c r="C36" s="482"/>
      <c r="D36" s="249">
        <v>7</v>
      </c>
    </row>
    <row r="37" spans="1:4" ht="15.75" customHeight="1">
      <c r="A37" s="7" t="s">
        <v>142</v>
      </c>
      <c r="B37" s="143">
        <v>11111</v>
      </c>
      <c r="C37" s="248"/>
      <c r="D37" s="249">
        <v>20</v>
      </c>
    </row>
    <row r="38" spans="1:4" ht="15.75" customHeight="1">
      <c r="A38" s="7" t="s">
        <v>143</v>
      </c>
      <c r="B38" s="143">
        <v>10824</v>
      </c>
      <c r="C38" s="248"/>
      <c r="D38" s="249">
        <v>5</v>
      </c>
    </row>
    <row r="39" spans="1:4" ht="15.75" customHeight="1">
      <c r="A39" s="114" t="s">
        <v>140</v>
      </c>
      <c r="B39" s="242"/>
      <c r="D39" s="251"/>
    </row>
    <row r="40" spans="1:4" ht="15.75" customHeight="1">
      <c r="A40" s="20" t="s">
        <v>144</v>
      </c>
      <c r="B40" s="288">
        <v>15800</v>
      </c>
      <c r="C40" s="248"/>
      <c r="D40" s="284">
        <v>35</v>
      </c>
    </row>
    <row r="41" spans="1:4" s="108" customFormat="1" ht="15.75" customHeight="1">
      <c r="A41" s="20" t="s">
        <v>145</v>
      </c>
      <c r="B41" s="288">
        <v>18960</v>
      </c>
      <c r="C41" s="248"/>
      <c r="D41" s="284">
        <v>21</v>
      </c>
    </row>
    <row r="42" spans="1:4" s="108" customFormat="1" ht="15.75" customHeight="1">
      <c r="A42" s="20" t="s">
        <v>142</v>
      </c>
      <c r="B42" s="288">
        <v>20640</v>
      </c>
      <c r="C42" s="248"/>
      <c r="D42" s="284">
        <v>65</v>
      </c>
    </row>
    <row r="43" spans="1:4" s="108" customFormat="1" ht="15.75" customHeight="1">
      <c r="A43" s="115" t="s">
        <v>123</v>
      </c>
      <c r="B43" s="295"/>
      <c r="C43" s="469"/>
      <c r="D43" s="294"/>
    </row>
    <row r="44" spans="1:4" s="108" customFormat="1" ht="15.75" customHeight="1">
      <c r="A44" s="111" t="s">
        <v>141</v>
      </c>
      <c r="B44" s="288">
        <v>28981.11</v>
      </c>
      <c r="C44" s="482"/>
      <c r="D44" s="248">
        <v>18</v>
      </c>
    </row>
    <row r="45" spans="1:4" s="108" customFormat="1" ht="15.75" customHeight="1">
      <c r="A45" s="18" t="s">
        <v>40</v>
      </c>
      <c r="B45" s="137"/>
      <c r="C45" s="499"/>
      <c r="D45" s="500"/>
    </row>
    <row r="46" spans="1:4" ht="15.75" customHeight="1">
      <c r="A46" s="6" t="s">
        <v>32</v>
      </c>
      <c r="B46" s="275">
        <f>B47+B48+B49</f>
        <v>0</v>
      </c>
      <c r="C46" s="253">
        <f>C47+C48+C49</f>
        <v>0</v>
      </c>
      <c r="D46" s="254">
        <f>D47+D48+D49</f>
        <v>0</v>
      </c>
    </row>
    <row r="47" spans="1:4" ht="15.75" customHeight="1">
      <c r="A47" s="7" t="s">
        <v>30</v>
      </c>
      <c r="B47" s="143"/>
      <c r="C47" s="248"/>
      <c r="D47" s="249"/>
    </row>
    <row r="48" spans="1:4" ht="15.75" customHeight="1">
      <c r="A48" s="7" t="s">
        <v>30</v>
      </c>
      <c r="B48" s="143"/>
      <c r="C48" s="248"/>
      <c r="D48" s="249"/>
    </row>
    <row r="49" spans="1:4" ht="15.75" customHeight="1">
      <c r="A49" s="7" t="s">
        <v>30</v>
      </c>
      <c r="B49" s="143"/>
      <c r="C49" s="248"/>
      <c r="D49" s="249"/>
    </row>
    <row r="50" spans="1:4" ht="15.75" customHeight="1">
      <c r="A50" s="15" t="s">
        <v>34</v>
      </c>
      <c r="B50" s="143"/>
      <c r="C50" s="248"/>
      <c r="D50" s="249"/>
    </row>
    <row r="51" spans="1:2" ht="15.75" customHeight="1">
      <c r="A51" s="22"/>
      <c r="B51" s="242"/>
    </row>
    <row r="52" spans="1:5" ht="15.75" customHeight="1">
      <c r="A52" s="4" t="s">
        <v>11</v>
      </c>
      <c r="B52" s="137"/>
      <c r="C52" s="250"/>
      <c r="D52" s="251"/>
      <c r="E52" s="17"/>
    </row>
    <row r="53" spans="1:4" ht="15.75" customHeight="1">
      <c r="A53" s="4" t="s">
        <v>29</v>
      </c>
      <c r="B53" s="137"/>
      <c r="C53" s="246"/>
      <c r="D53" s="247"/>
    </row>
    <row r="54" spans="1:4" ht="15.75" customHeight="1">
      <c r="A54" s="6" t="s">
        <v>200</v>
      </c>
      <c r="B54" s="137">
        <f>B55+B56+B57</f>
        <v>459710</v>
      </c>
      <c r="C54" s="246">
        <f>C55+C56+C57</f>
        <v>6.12</v>
      </c>
      <c r="D54" s="247">
        <v>51286</v>
      </c>
    </row>
    <row r="55" spans="1:4" ht="15.75" customHeight="1">
      <c r="A55" s="7" t="s">
        <v>63</v>
      </c>
      <c r="B55" s="143">
        <v>459710</v>
      </c>
      <c r="C55" s="248">
        <v>6.12</v>
      </c>
      <c r="D55" s="249"/>
    </row>
    <row r="56" spans="1:4" ht="15.75" customHeight="1">
      <c r="A56" s="7" t="s">
        <v>26</v>
      </c>
      <c r="B56" s="143"/>
      <c r="C56" s="248"/>
      <c r="D56" s="249"/>
    </row>
    <row r="57" spans="1:4" ht="15.75" customHeight="1">
      <c r="A57" s="7" t="s">
        <v>27</v>
      </c>
      <c r="B57" s="143"/>
      <c r="C57" s="248"/>
      <c r="D57" s="249"/>
    </row>
    <row r="58" spans="1:2" ht="15.75" customHeight="1">
      <c r="A58" s="20"/>
      <c r="B58" s="242"/>
    </row>
    <row r="59" spans="1:4" ht="15.75" customHeight="1">
      <c r="A59" s="6" t="s">
        <v>38</v>
      </c>
      <c r="B59" s="137">
        <f>B60+B61+B62</f>
        <v>1406171</v>
      </c>
      <c r="C59" s="246">
        <f>C60+C61+C62</f>
        <v>18.72</v>
      </c>
      <c r="D59" s="247">
        <f>D60+D61+D62</f>
        <v>0</v>
      </c>
    </row>
    <row r="60" spans="1:4" ht="15.75" customHeight="1">
      <c r="A60" s="7" t="s">
        <v>63</v>
      </c>
      <c r="B60" s="143">
        <v>1406171</v>
      </c>
      <c r="C60" s="248">
        <v>18.72</v>
      </c>
      <c r="D60" s="249"/>
    </row>
    <row r="61" spans="1:4" ht="15.75" customHeight="1">
      <c r="A61" s="7" t="s">
        <v>26</v>
      </c>
      <c r="B61" s="143"/>
      <c r="C61" s="248"/>
      <c r="D61" s="249"/>
    </row>
    <row r="62" spans="1:4" ht="15.75" customHeight="1">
      <c r="A62" s="7" t="s">
        <v>27</v>
      </c>
      <c r="B62" s="143"/>
      <c r="C62" s="248"/>
      <c r="D62" s="249"/>
    </row>
    <row r="63" spans="1:2" ht="15.75" customHeight="1">
      <c r="A63" s="20"/>
      <c r="B63" s="276"/>
    </row>
    <row r="64" spans="1:4" ht="15.75" customHeight="1">
      <c r="A64" s="6" t="s">
        <v>7</v>
      </c>
      <c r="B64" s="137">
        <f>B65+B66+B67</f>
        <v>0</v>
      </c>
      <c r="C64" s="246">
        <f>C65+C66+C67</f>
        <v>2.5</v>
      </c>
      <c r="D64" s="247">
        <f>D65+D66+D67</f>
        <v>0</v>
      </c>
    </row>
    <row r="65" spans="1:4" ht="15.75" customHeight="1">
      <c r="A65" s="7" t="s">
        <v>63</v>
      </c>
      <c r="B65" s="143"/>
      <c r="C65" s="248">
        <v>2.5</v>
      </c>
      <c r="D65" s="249"/>
    </row>
    <row r="66" spans="1:4" ht="15.75" customHeight="1">
      <c r="A66" s="7" t="s">
        <v>26</v>
      </c>
      <c r="B66" s="143"/>
      <c r="C66" s="248"/>
      <c r="D66" s="249"/>
    </row>
    <row r="67" spans="1:4" ht="15.75" customHeight="1">
      <c r="A67" s="7" t="s">
        <v>27</v>
      </c>
      <c r="B67" s="143"/>
      <c r="C67" s="248"/>
      <c r="D67" s="249"/>
    </row>
    <row r="68" spans="1:2" ht="15.75" customHeight="1">
      <c r="A68" s="20"/>
      <c r="B68" s="242"/>
    </row>
    <row r="69" spans="1:4" ht="15.75" customHeight="1">
      <c r="A69" s="6" t="s">
        <v>8</v>
      </c>
      <c r="B69" s="137">
        <f>B70+B71+B72</f>
        <v>0</v>
      </c>
      <c r="C69" s="246">
        <f>C70+C71+C72</f>
        <v>0</v>
      </c>
      <c r="D69" s="247">
        <f>D70+D71+D72</f>
        <v>0</v>
      </c>
    </row>
    <row r="70" spans="1:4" ht="15.75" customHeight="1">
      <c r="A70" s="7" t="s">
        <v>25</v>
      </c>
      <c r="B70" s="143"/>
      <c r="C70" s="248"/>
      <c r="D70" s="249"/>
    </row>
    <row r="71" spans="1:4" ht="15.75" customHeight="1">
      <c r="A71" s="7" t="s">
        <v>26</v>
      </c>
      <c r="B71" s="143"/>
      <c r="C71" s="248"/>
      <c r="D71" s="249"/>
    </row>
    <row r="72" spans="1:4" ht="15.75" customHeight="1">
      <c r="A72" s="7" t="s">
        <v>27</v>
      </c>
      <c r="B72" s="143"/>
      <c r="C72" s="248"/>
      <c r="D72" s="249"/>
    </row>
    <row r="73" spans="1:2" ht="15.75" customHeight="1">
      <c r="A73" s="21"/>
      <c r="B73" s="276"/>
    </row>
    <row r="74" spans="1:4" ht="15.75" customHeight="1">
      <c r="A74" s="16" t="s">
        <v>39</v>
      </c>
      <c r="B74" s="137"/>
      <c r="C74" s="255"/>
      <c r="D74" s="256"/>
    </row>
    <row r="75" spans="1:4" ht="15.75" customHeight="1">
      <c r="A75" s="6" t="s">
        <v>41</v>
      </c>
      <c r="B75" s="137" t="s">
        <v>111</v>
      </c>
      <c r="C75" s="246" t="s">
        <v>111</v>
      </c>
      <c r="D75" s="247">
        <f>D76+D77+D78</f>
        <v>0</v>
      </c>
    </row>
    <row r="76" spans="1:4" ht="15.75" customHeight="1">
      <c r="A76" s="7"/>
      <c r="B76" s="143"/>
      <c r="C76" s="248"/>
      <c r="D76" s="249"/>
    </row>
    <row r="77" spans="1:4" ht="15.75" customHeight="1">
      <c r="A77" s="7" t="s">
        <v>233</v>
      </c>
      <c r="B77" s="143">
        <v>608169</v>
      </c>
      <c r="C77" s="248">
        <v>8.1</v>
      </c>
      <c r="D77" s="249"/>
    </row>
    <row r="78" spans="1:4" ht="15.75" customHeight="1">
      <c r="A78" s="7"/>
      <c r="B78" s="143"/>
      <c r="C78" s="248"/>
      <c r="D78" s="249"/>
    </row>
    <row r="79" spans="1:4" ht="15.75" customHeight="1">
      <c r="A79" s="15" t="s">
        <v>42</v>
      </c>
      <c r="B79" s="143"/>
      <c r="C79" s="248"/>
      <c r="D79" s="249"/>
    </row>
    <row r="80" ht="15.75" customHeight="1">
      <c r="B80" s="277"/>
    </row>
    <row r="81" spans="1:4" ht="15.75" customHeight="1">
      <c r="A81" s="4" t="s">
        <v>12</v>
      </c>
      <c r="B81" s="137"/>
      <c r="C81" s="257"/>
      <c r="D81" s="258"/>
    </row>
    <row r="82" spans="1:4" ht="15.75" customHeight="1">
      <c r="A82" s="6" t="s">
        <v>15</v>
      </c>
      <c r="B82" s="137">
        <f>B83+B84+B85</f>
        <v>3215244.50495</v>
      </c>
      <c r="C82" s="246">
        <f>C83+C84+C85</f>
        <v>23</v>
      </c>
      <c r="D82" s="247">
        <f>SUM(D83:D85)</f>
        <v>1705</v>
      </c>
    </row>
    <row r="83" spans="1:4" ht="15.75" customHeight="1">
      <c r="A83" s="44" t="s">
        <v>63</v>
      </c>
      <c r="B83" s="296">
        <v>1792839.7297</v>
      </c>
      <c r="C83" s="248">
        <v>11</v>
      </c>
      <c r="D83" s="249">
        <v>943</v>
      </c>
    </row>
    <row r="84" spans="1:4" ht="15.75" customHeight="1">
      <c r="A84" s="44" t="s">
        <v>64</v>
      </c>
      <c r="B84" s="297">
        <v>1422404.77525</v>
      </c>
      <c r="C84" s="248">
        <v>12</v>
      </c>
      <c r="D84" s="249">
        <v>762</v>
      </c>
    </row>
    <row r="85" spans="1:4" ht="15.75" customHeight="1">
      <c r="A85" s="7" t="s">
        <v>27</v>
      </c>
      <c r="B85" s="143"/>
      <c r="C85" s="248"/>
      <c r="D85" s="249"/>
    </row>
    <row r="86" spans="1:2" ht="15.75" customHeight="1">
      <c r="A86" s="20"/>
      <c r="B86" s="242"/>
    </row>
    <row r="87" spans="1:4" ht="15.75" customHeight="1">
      <c r="A87" s="6" t="s">
        <v>14</v>
      </c>
      <c r="B87" s="137">
        <f>B88+B89+B90</f>
        <v>516312</v>
      </c>
      <c r="C87" s="246">
        <f>C88+C89+C90</f>
        <v>5.67</v>
      </c>
      <c r="D87" s="247">
        <f>D88+D89+D90</f>
        <v>146</v>
      </c>
    </row>
    <row r="88" spans="1:4" ht="15.75" customHeight="1">
      <c r="A88" s="7" t="s">
        <v>25</v>
      </c>
      <c r="B88" s="143">
        <v>516312</v>
      </c>
      <c r="C88" s="248">
        <v>5.67</v>
      </c>
      <c r="D88" s="249">
        <v>146</v>
      </c>
    </row>
    <row r="89" spans="1:4" ht="15.75" customHeight="1">
      <c r="A89" s="7" t="s">
        <v>26</v>
      </c>
      <c r="B89" s="143"/>
      <c r="C89" s="248"/>
      <c r="D89" s="249"/>
    </row>
    <row r="90" spans="1:4" ht="15.75" customHeight="1">
      <c r="A90" s="7" t="s">
        <v>27</v>
      </c>
      <c r="B90" s="143"/>
      <c r="C90" s="248"/>
      <c r="D90" s="249"/>
    </row>
    <row r="91" spans="1:2" ht="15.75" customHeight="1">
      <c r="A91" s="20"/>
      <c r="B91" s="242"/>
    </row>
    <row r="92" spans="1:4" ht="15.75" customHeight="1">
      <c r="A92" s="6" t="s">
        <v>9</v>
      </c>
      <c r="B92" s="137">
        <f>B93+B94+B95</f>
        <v>505356</v>
      </c>
      <c r="C92" s="246">
        <f>C93+C94+C95</f>
        <v>0.76</v>
      </c>
      <c r="D92" s="247">
        <f>D93+D94+D95</f>
        <v>91</v>
      </c>
    </row>
    <row r="93" spans="1:4" ht="15.75" customHeight="1">
      <c r="A93" s="7" t="s">
        <v>195</v>
      </c>
      <c r="B93" s="143">
        <v>505356</v>
      </c>
      <c r="C93" s="248">
        <v>0.76</v>
      </c>
      <c r="D93" s="249">
        <v>91</v>
      </c>
    </row>
    <row r="94" spans="1:4" ht="15.75" customHeight="1">
      <c r="A94" s="7" t="s">
        <v>196</v>
      </c>
      <c r="B94" s="143">
        <v>0</v>
      </c>
      <c r="C94" s="248">
        <v>0</v>
      </c>
      <c r="D94" s="249">
        <v>0</v>
      </c>
    </row>
    <row r="95" spans="1:4" ht="15.75" customHeight="1">
      <c r="A95" s="7" t="s">
        <v>197</v>
      </c>
      <c r="B95" s="143">
        <v>0</v>
      </c>
      <c r="C95" s="248">
        <v>0</v>
      </c>
      <c r="D95" s="249">
        <v>0</v>
      </c>
    </row>
    <row r="96" spans="1:4" ht="15.75" customHeight="1">
      <c r="A96" s="20"/>
      <c r="B96" s="242"/>
      <c r="C96" s="250"/>
      <c r="D96" s="251"/>
    </row>
    <row r="97" spans="1:4" ht="15.75" customHeight="1">
      <c r="A97" s="6" t="s">
        <v>16</v>
      </c>
      <c r="B97" s="383">
        <f>B98+B99+B100</f>
        <v>977285</v>
      </c>
      <c r="C97" s="384">
        <f>C98+C99+C100</f>
        <v>7.45</v>
      </c>
      <c r="D97" s="385">
        <f>D98+D99+D100</f>
        <v>21024</v>
      </c>
    </row>
    <row r="98" spans="1:4" ht="15.75" customHeight="1">
      <c r="A98" s="386" t="s">
        <v>25</v>
      </c>
      <c r="B98" s="387">
        <v>977285</v>
      </c>
      <c r="C98" s="388">
        <v>7.45</v>
      </c>
      <c r="D98" s="389">
        <v>21024</v>
      </c>
    </row>
    <row r="99" spans="1:4" ht="15.75" customHeight="1">
      <c r="A99" s="386" t="s">
        <v>26</v>
      </c>
      <c r="B99" s="390"/>
      <c r="C99" s="391"/>
      <c r="D99" s="392"/>
    </row>
    <row r="100" spans="1:4" ht="15.75" customHeight="1">
      <c r="A100" s="386" t="s">
        <v>27</v>
      </c>
      <c r="B100" s="390"/>
      <c r="C100" s="391"/>
      <c r="D100" s="392"/>
    </row>
    <row r="101" spans="1:4" ht="15.75" customHeight="1">
      <c r="A101" s="20"/>
      <c r="B101" s="242"/>
      <c r="C101" s="250"/>
      <c r="D101" s="251"/>
    </row>
    <row r="102" spans="1:4" ht="15">
      <c r="A102" s="6" t="s">
        <v>20</v>
      </c>
      <c r="B102" s="137">
        <f>B103+B104+B105</f>
        <v>275008</v>
      </c>
      <c r="C102" s="246">
        <f>C103+C104+C105</f>
        <v>3.32</v>
      </c>
      <c r="D102" s="247">
        <f>D103+D104+D105</f>
        <v>7259</v>
      </c>
    </row>
    <row r="103" spans="1:4" ht="15">
      <c r="A103" s="7" t="s">
        <v>25</v>
      </c>
      <c r="B103" s="241">
        <v>275008</v>
      </c>
      <c r="C103" s="259">
        <v>3.32</v>
      </c>
      <c r="D103" s="285">
        <v>7259</v>
      </c>
    </row>
    <row r="104" spans="1:4" ht="15">
      <c r="A104" s="7" t="s">
        <v>26</v>
      </c>
      <c r="B104" s="143"/>
      <c r="C104" s="248"/>
      <c r="D104" s="249"/>
    </row>
    <row r="105" spans="1:4" ht="15">
      <c r="A105" s="7" t="s">
        <v>27</v>
      </c>
      <c r="B105" s="143"/>
      <c r="C105" s="248"/>
      <c r="D105" s="249"/>
    </row>
    <row r="106" spans="1:4" ht="15.75" customHeight="1">
      <c r="A106" s="21"/>
      <c r="B106" s="276"/>
      <c r="C106" s="255"/>
      <c r="D106" s="256"/>
    </row>
    <row r="107" spans="1:4" ht="15.75" customHeight="1">
      <c r="A107" s="16" t="s">
        <v>39</v>
      </c>
      <c r="B107" s="275">
        <f>B108+B109</f>
        <v>0</v>
      </c>
      <c r="C107" s="253">
        <f>C108+C109</f>
        <v>0</v>
      </c>
      <c r="D107" s="254">
        <f>D108+D109</f>
        <v>0</v>
      </c>
    </row>
    <row r="108" spans="1:4" ht="15.75" customHeight="1">
      <c r="A108" s="23" t="s">
        <v>43</v>
      </c>
      <c r="B108" s="143"/>
      <c r="C108" s="248"/>
      <c r="D108" s="249"/>
    </row>
    <row r="109" spans="1:4" ht="15.75" customHeight="1">
      <c r="A109" s="19" t="s">
        <v>31</v>
      </c>
      <c r="B109" s="143"/>
      <c r="C109" s="248"/>
      <c r="D109" s="249"/>
    </row>
    <row r="110" spans="1:4" ht="15.75" customHeight="1">
      <c r="A110" s="25"/>
      <c r="B110" s="279"/>
      <c r="C110" s="261"/>
      <c r="D110" s="262"/>
    </row>
    <row r="111" spans="1:4" ht="15.75" customHeight="1">
      <c r="A111" s="37" t="s">
        <v>46</v>
      </c>
      <c r="B111" s="56" t="s">
        <v>0</v>
      </c>
      <c r="C111" s="1" t="s">
        <v>1</v>
      </c>
      <c r="D111" s="70" t="s">
        <v>2</v>
      </c>
    </row>
    <row r="112" spans="1:4" ht="15">
      <c r="A112" s="35"/>
      <c r="B112" s="53"/>
      <c r="C112" s="13"/>
      <c r="D112" s="39"/>
    </row>
    <row r="113" spans="1:4" ht="15">
      <c r="A113" s="467" t="s">
        <v>225</v>
      </c>
      <c r="B113" s="484">
        <v>539050</v>
      </c>
      <c r="C113" s="482">
        <v>5.6</v>
      </c>
      <c r="D113" s="463">
        <v>4750</v>
      </c>
    </row>
    <row r="114" spans="1:4" ht="15">
      <c r="A114" s="467" t="s">
        <v>226</v>
      </c>
      <c r="B114" s="484">
        <v>91880</v>
      </c>
      <c r="C114" s="482"/>
      <c r="D114" s="463"/>
    </row>
    <row r="115" spans="1:4" ht="15">
      <c r="A115" s="467" t="s">
        <v>227</v>
      </c>
      <c r="B115" s="484">
        <v>55190</v>
      </c>
      <c r="C115" s="482"/>
      <c r="D115" s="463"/>
    </row>
    <row r="116" spans="1:4" ht="15">
      <c r="A116" s="501"/>
      <c r="B116" s="380"/>
      <c r="C116" s="13"/>
      <c r="D116" s="463"/>
    </row>
    <row r="117" spans="1:4" ht="15">
      <c r="A117" s="501"/>
      <c r="B117" s="380"/>
      <c r="C117" s="13"/>
      <c r="D117" s="463"/>
    </row>
    <row r="118" spans="1:4" ht="15">
      <c r="A118" s="502" t="s">
        <v>228</v>
      </c>
      <c r="B118" s="380">
        <v>65360</v>
      </c>
      <c r="C118" s="13"/>
      <c r="D118" s="463"/>
    </row>
    <row r="119" spans="1:4" ht="15">
      <c r="A119" s="502" t="s">
        <v>229</v>
      </c>
      <c r="B119" s="380">
        <v>79540</v>
      </c>
      <c r="C119" s="13"/>
      <c r="D119" s="463"/>
    </row>
    <row r="120" spans="1:4" ht="15">
      <c r="A120" s="35"/>
      <c r="B120" s="380"/>
      <c r="C120" s="13"/>
      <c r="D120" s="463">
        <v>100</v>
      </c>
    </row>
    <row r="121" spans="1:4" ht="15">
      <c r="A121" s="35"/>
      <c r="B121" s="380"/>
      <c r="C121" s="13"/>
      <c r="D121" s="39"/>
    </row>
    <row r="122" spans="1:4" ht="15">
      <c r="A122" s="35"/>
      <c r="B122" s="380"/>
      <c r="C122" s="13"/>
      <c r="D122" s="13"/>
    </row>
    <row r="123" spans="1:4" ht="15">
      <c r="A123" s="35"/>
      <c r="B123" s="380"/>
      <c r="C123" s="13"/>
      <c r="D123" s="39"/>
    </row>
    <row r="124" spans="1:4" ht="15">
      <c r="A124" s="35"/>
      <c r="B124" s="380"/>
      <c r="C124" s="13"/>
      <c r="D124" s="39"/>
    </row>
    <row r="125" spans="1:4" ht="15">
      <c r="A125" s="35"/>
      <c r="B125" s="380"/>
      <c r="C125" s="13"/>
      <c r="D125" s="39"/>
    </row>
    <row r="126" spans="1:4" ht="15">
      <c r="A126" s="35"/>
      <c r="B126" s="380"/>
      <c r="C126" s="13"/>
      <c r="D126" s="39"/>
    </row>
    <row r="127" spans="1:4" ht="15">
      <c r="A127" s="24" t="s">
        <v>47</v>
      </c>
      <c r="B127" s="381">
        <f>B112+B113+B114+B115+B116+B117+B118+B119+B120+B121+B122+B123+B124+B125+B126</f>
        <v>831020</v>
      </c>
      <c r="C127" s="382">
        <f>C112+C113+C114+C115+C116+C117+C118+C119+C120+C121+C122+C123+C124+C125+C126</f>
        <v>5.6</v>
      </c>
      <c r="D127" s="249">
        <f>D112+D113+D114+D115+D116+D117+D118+D119+D120+D121+D122+D123+D124+D125+D126</f>
        <v>4850</v>
      </c>
    </row>
    <row r="128" spans="1:4" ht="15">
      <c r="A128" s="40" t="s">
        <v>48</v>
      </c>
      <c r="B128" s="298">
        <f>B25+B29+B34+B46+B54+B59+B64+B69+B82+B87+B92+B97+B102+B107+B127</f>
        <v>8992328.61495</v>
      </c>
      <c r="C128" s="503">
        <f>C6+C29+C34+C46+C54+C59+C64+C69+C82+C87+C92+C97+C102+C107+C127</f>
        <v>89.28</v>
      </c>
      <c r="D128" s="504">
        <f>D6+D29+D34+D46+D54+D59+D64+D69+D75+D82+D87+D92+D97+D102+D107+D127</f>
        <v>109937</v>
      </c>
    </row>
    <row r="129" spans="1:4" ht="15">
      <c r="A129" s="27" t="s">
        <v>24</v>
      </c>
      <c r="B129" s="28"/>
      <c r="C129" s="130"/>
      <c r="D129" s="505"/>
    </row>
    <row r="130" spans="1:4" ht="15">
      <c r="A130" s="29"/>
      <c r="B130" s="11"/>
      <c r="C130" s="124"/>
      <c r="D130" s="85"/>
    </row>
    <row r="131" spans="1:4" ht="15">
      <c r="A131" s="29"/>
      <c r="B131" s="11"/>
      <c r="C131" s="11"/>
      <c r="D131" s="85"/>
    </row>
  </sheetData>
  <sheetProtection/>
  <printOptions/>
  <pageMargins left="0.4895833333333333" right="0.25" top="0.5416666666666666" bottom="0.25" header="0.05" footer="0.05"/>
  <pageSetup horizontalDpi="600" verticalDpi="600" orientation="portrait" r:id="rId1"/>
  <headerFooter>
    <oddHeader>&amp;C&amp;"-,Bold"&amp;12Region 5
&amp;11&amp;KFF0000DRAFT ONLY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view="pageLayout" zoomScale="85" zoomScalePageLayoutView="85" workbookViewId="0" topLeftCell="A1">
      <selection activeCell="B6" sqref="B6"/>
    </sheetView>
  </sheetViews>
  <sheetFormatPr defaultColWidth="9.140625" defaultRowHeight="15"/>
  <cols>
    <col min="1" max="1" width="43.421875" style="0" customWidth="1"/>
    <col min="2" max="2" width="16.421875" style="0" customWidth="1"/>
    <col min="3" max="3" width="17.421875" style="0" customWidth="1"/>
    <col min="4" max="4" width="14.57421875" style="91" customWidth="1"/>
    <col min="5" max="5" width="17.57421875" style="0" customWidth="1"/>
    <col min="6" max="9" width="8.8515625" style="0" customWidth="1"/>
  </cols>
  <sheetData>
    <row r="1" spans="1:4" ht="15">
      <c r="A1" s="12"/>
      <c r="B1" s="10" t="s">
        <v>21</v>
      </c>
      <c r="C1" s="11"/>
      <c r="D1" s="87"/>
    </row>
    <row r="2" spans="1:4" ht="15">
      <c r="A2" s="12"/>
      <c r="B2" s="10" t="s">
        <v>22</v>
      </c>
      <c r="C2" s="11"/>
      <c r="D2" s="87"/>
    </row>
    <row r="3" spans="1:4" ht="15">
      <c r="A3" s="12"/>
      <c r="B3" s="10" t="s">
        <v>23</v>
      </c>
      <c r="C3" s="11"/>
      <c r="D3" s="87"/>
    </row>
    <row r="4" spans="1:4" ht="15">
      <c r="A4" s="3" t="s">
        <v>17</v>
      </c>
      <c r="B4" s="1" t="s">
        <v>0</v>
      </c>
      <c r="C4" s="1" t="s">
        <v>1</v>
      </c>
      <c r="D4" s="88" t="s">
        <v>2</v>
      </c>
    </row>
    <row r="5" spans="1:4" ht="15.75" customHeight="1">
      <c r="A5" s="4" t="s">
        <v>10</v>
      </c>
      <c r="B5" s="8"/>
      <c r="C5" s="5"/>
      <c r="D5" s="89"/>
    </row>
    <row r="6" spans="1:4" ht="15.75" customHeight="1">
      <c r="A6" s="14" t="s">
        <v>4</v>
      </c>
      <c r="B6" s="34">
        <f>SUM(B7:B14)</f>
        <v>1028685</v>
      </c>
      <c r="C6" s="377">
        <f>SUM(C7:C14)</f>
        <v>7</v>
      </c>
      <c r="D6" s="377">
        <f>SUM(D7:D14)</f>
        <v>360</v>
      </c>
    </row>
    <row r="7" spans="1:4" ht="15.75" customHeight="1">
      <c r="A7" s="7" t="s">
        <v>177</v>
      </c>
      <c r="B7" s="316">
        <f>1028685-B8</f>
        <v>1016685</v>
      </c>
      <c r="C7" s="300">
        <f>7-C8</f>
        <v>6.9423076923076925</v>
      </c>
      <c r="D7" s="301">
        <f>360-D8</f>
        <v>354</v>
      </c>
    </row>
    <row r="8" spans="1:4" ht="15.75" customHeight="1">
      <c r="A8" s="7" t="s">
        <v>178</v>
      </c>
      <c r="B8" s="366">
        <v>12000</v>
      </c>
      <c r="C8" s="367">
        <f>120/2080</f>
        <v>0.057692307692307696</v>
      </c>
      <c r="D8" s="368">
        <v>6</v>
      </c>
    </row>
    <row r="9" spans="1:4" s="120" customFormat="1" ht="15.75" customHeight="1">
      <c r="A9" s="49" t="s">
        <v>205</v>
      </c>
      <c r="B9" s="369"/>
      <c r="C9" s="370"/>
      <c r="D9" s="248"/>
    </row>
    <row r="10" spans="1:4" s="120" customFormat="1" ht="15.75" customHeight="1">
      <c r="A10" s="49" t="s">
        <v>205</v>
      </c>
      <c r="B10" s="369"/>
      <c r="C10" s="370"/>
      <c r="D10" s="248"/>
    </row>
    <row r="11" spans="1:4" s="120" customFormat="1" ht="15.75" customHeight="1">
      <c r="A11" s="49"/>
      <c r="B11" s="369"/>
      <c r="C11" s="370"/>
      <c r="D11" s="248"/>
    </row>
    <row r="12" spans="1:4" s="120" customFormat="1" ht="15.75" customHeight="1">
      <c r="A12" s="49"/>
      <c r="B12" s="369"/>
      <c r="C12" s="370"/>
      <c r="D12" s="248"/>
    </row>
    <row r="13" spans="1:4" s="120" customFormat="1" ht="15.75" customHeight="1">
      <c r="A13" s="49" t="s">
        <v>203</v>
      </c>
      <c r="B13" s="369"/>
      <c r="C13" s="370"/>
      <c r="D13" s="248"/>
    </row>
    <row r="14" spans="1:4" ht="15.75" customHeight="1">
      <c r="A14" s="7" t="s">
        <v>204</v>
      </c>
      <c r="B14" s="151"/>
      <c r="C14" s="248"/>
      <c r="D14" s="302"/>
    </row>
    <row r="15" spans="1:4" ht="15.75" customHeight="1">
      <c r="A15" s="20"/>
      <c r="B15" s="317"/>
      <c r="C15" s="250"/>
      <c r="D15" s="303"/>
    </row>
    <row r="16" spans="1:4" ht="15.75" customHeight="1">
      <c r="A16" s="6" t="s">
        <v>5</v>
      </c>
      <c r="B16" s="318">
        <f>B17+B18+B19</f>
        <v>222365</v>
      </c>
      <c r="C16" s="246">
        <f>C17+C18+C19</f>
        <v>0</v>
      </c>
      <c r="D16" s="299">
        <f>D17+D18+D19</f>
        <v>748</v>
      </c>
    </row>
    <row r="17" spans="1:4" ht="15.75" customHeight="1">
      <c r="A17" s="7" t="s">
        <v>78</v>
      </c>
      <c r="B17" s="151">
        <v>222365</v>
      </c>
      <c r="C17" s="248"/>
      <c r="D17" s="302">
        <v>748</v>
      </c>
    </row>
    <row r="18" spans="1:4" ht="15.75" customHeight="1">
      <c r="A18" s="7" t="s">
        <v>26</v>
      </c>
      <c r="B18" s="151"/>
      <c r="C18" s="248"/>
      <c r="D18" s="302"/>
    </row>
    <row r="19" spans="1:4" ht="15.75" customHeight="1">
      <c r="A19" s="7" t="s">
        <v>27</v>
      </c>
      <c r="B19" s="151"/>
      <c r="C19" s="248"/>
      <c r="D19" s="302"/>
    </row>
    <row r="20" spans="1:4" ht="15.75" customHeight="1">
      <c r="A20" s="20"/>
      <c r="B20" s="317"/>
      <c r="C20" s="250"/>
      <c r="D20" s="303"/>
    </row>
    <row r="21" spans="1:4" ht="15.75" customHeight="1">
      <c r="A21" s="6" t="s">
        <v>6</v>
      </c>
      <c r="B21" s="318">
        <f>SUM(B23:B28)</f>
        <v>90326.91</v>
      </c>
      <c r="C21" s="299">
        <f>SUM(C23:C28)</f>
        <v>0</v>
      </c>
      <c r="D21" s="299">
        <f>SUM(D23:D28)</f>
        <v>114</v>
      </c>
    </row>
    <row r="22" spans="1:4" s="108" customFormat="1" ht="15.75" customHeight="1">
      <c r="A22" s="6" t="s">
        <v>130</v>
      </c>
      <c r="B22" s="318"/>
      <c r="C22" s="304"/>
      <c r="D22" s="299"/>
    </row>
    <row r="23" spans="1:4" ht="15.75" customHeight="1">
      <c r="A23" s="7" t="s">
        <v>146</v>
      </c>
      <c r="B23" s="151">
        <v>11111</v>
      </c>
      <c r="C23" s="248"/>
      <c r="D23" s="248">
        <v>25</v>
      </c>
    </row>
    <row r="24" spans="1:4" s="108" customFormat="1" ht="15.75" customHeight="1">
      <c r="A24" s="22" t="s">
        <v>118</v>
      </c>
      <c r="B24" s="319"/>
      <c r="C24" s="293"/>
      <c r="D24" s="293"/>
    </row>
    <row r="25" spans="1:4" ht="15.75" customHeight="1">
      <c r="A25" s="7" t="s">
        <v>147</v>
      </c>
      <c r="B25" s="151">
        <v>20640</v>
      </c>
      <c r="C25" s="248"/>
      <c r="D25" s="248">
        <v>69</v>
      </c>
    </row>
    <row r="26" spans="1:4" s="108" customFormat="1" ht="15.75" customHeight="1">
      <c r="A26" s="115" t="s">
        <v>123</v>
      </c>
      <c r="B26" s="320"/>
      <c r="C26" s="253"/>
      <c r="D26" s="253"/>
    </row>
    <row r="27" spans="1:4" ht="15.75" customHeight="1">
      <c r="A27" s="7" t="s">
        <v>142</v>
      </c>
      <c r="B27" s="151">
        <v>28913.61</v>
      </c>
      <c r="C27" s="248"/>
      <c r="D27" s="248">
        <v>10</v>
      </c>
    </row>
    <row r="28" spans="1:4" ht="15.75" customHeight="1">
      <c r="A28" s="20" t="s">
        <v>147</v>
      </c>
      <c r="B28" s="321">
        <v>29662.3</v>
      </c>
      <c r="C28" s="248"/>
      <c r="D28" s="248">
        <v>10</v>
      </c>
    </row>
    <row r="29" spans="1:4" ht="15.75" customHeight="1">
      <c r="A29" s="18" t="s">
        <v>40</v>
      </c>
      <c r="B29" s="318"/>
      <c r="C29" s="246"/>
      <c r="D29" s="299"/>
    </row>
    <row r="30" spans="1:4" ht="15.75" customHeight="1">
      <c r="A30" s="6" t="s">
        <v>32</v>
      </c>
      <c r="B30" s="275">
        <f>B31+B32+B33</f>
        <v>0</v>
      </c>
      <c r="C30" s="253">
        <f>C31+C32+C33</f>
        <v>0</v>
      </c>
      <c r="D30" s="305">
        <f>D31+D32+D33</f>
        <v>0</v>
      </c>
    </row>
    <row r="31" spans="1:4" ht="15.75" customHeight="1">
      <c r="A31" s="7" t="s">
        <v>30</v>
      </c>
      <c r="B31" s="143"/>
      <c r="C31" s="248"/>
      <c r="D31" s="302"/>
    </row>
    <row r="32" spans="1:4" ht="15.75" customHeight="1">
      <c r="A32" s="7" t="s">
        <v>30</v>
      </c>
      <c r="B32" s="143"/>
      <c r="C32" s="248"/>
      <c r="D32" s="302"/>
    </row>
    <row r="33" spans="1:4" ht="15.75" customHeight="1">
      <c r="A33" s="7" t="s">
        <v>30</v>
      </c>
      <c r="B33" s="143"/>
      <c r="C33" s="248"/>
      <c r="D33" s="302"/>
    </row>
    <row r="34" spans="1:4" ht="15.75" customHeight="1">
      <c r="A34" s="15" t="s">
        <v>34</v>
      </c>
      <c r="B34" s="143"/>
      <c r="C34" s="248"/>
      <c r="D34" s="302"/>
    </row>
    <row r="35" spans="1:5" ht="15.75" customHeight="1">
      <c r="A35" s="22"/>
      <c r="B35" s="242"/>
      <c r="C35" s="250"/>
      <c r="D35" s="303"/>
      <c r="E35" s="17"/>
    </row>
    <row r="36" spans="1:4" ht="15.75" customHeight="1">
      <c r="A36" s="4" t="s">
        <v>11</v>
      </c>
      <c r="B36" s="137"/>
      <c r="C36" s="246"/>
      <c r="D36" s="299"/>
    </row>
    <row r="37" spans="1:4" ht="15.75" customHeight="1">
      <c r="A37" s="4" t="s">
        <v>29</v>
      </c>
      <c r="B37" s="137"/>
      <c r="C37" s="246"/>
      <c r="D37" s="299"/>
    </row>
    <row r="38" spans="1:4" ht="15.75" customHeight="1">
      <c r="A38" s="6" t="s">
        <v>200</v>
      </c>
      <c r="B38" s="137">
        <f>B39+B40+B41</f>
        <v>169514</v>
      </c>
      <c r="C38" s="246">
        <f>C39+C40+C41</f>
        <v>2.21</v>
      </c>
      <c r="D38" s="299">
        <v>17844</v>
      </c>
    </row>
    <row r="39" spans="1:4" ht="15.75" customHeight="1">
      <c r="A39" s="7" t="s">
        <v>96</v>
      </c>
      <c r="B39" s="143">
        <v>169514</v>
      </c>
      <c r="C39" s="248">
        <v>2.21</v>
      </c>
      <c r="D39" s="302"/>
    </row>
    <row r="40" spans="1:4" ht="15.75" customHeight="1">
      <c r="A40" s="7" t="s">
        <v>26</v>
      </c>
      <c r="B40" s="143"/>
      <c r="C40" s="248"/>
      <c r="D40" s="302"/>
    </row>
    <row r="41" spans="1:4" ht="15.75" customHeight="1">
      <c r="A41" s="7" t="s">
        <v>27</v>
      </c>
      <c r="B41" s="143"/>
      <c r="C41" s="248"/>
      <c r="D41" s="302"/>
    </row>
    <row r="42" spans="1:4" ht="15.75" customHeight="1">
      <c r="A42" s="20"/>
      <c r="B42" s="242"/>
      <c r="C42" s="250"/>
      <c r="D42" s="303"/>
    </row>
    <row r="43" spans="1:4" ht="15.75" customHeight="1">
      <c r="A43" s="6" t="s">
        <v>38</v>
      </c>
      <c r="B43" s="137">
        <f>B44+B45+B46</f>
        <v>518515</v>
      </c>
      <c r="C43" s="246">
        <f>C44+C45+C46</f>
        <v>6.76</v>
      </c>
      <c r="D43" s="299">
        <f>D44+D45+D46</f>
        <v>0</v>
      </c>
    </row>
    <row r="44" spans="1:4" ht="15.75" customHeight="1">
      <c r="A44" s="7" t="s">
        <v>96</v>
      </c>
      <c r="B44" s="143">
        <v>518515</v>
      </c>
      <c r="C44" s="248">
        <v>6.76</v>
      </c>
      <c r="D44" s="302"/>
    </row>
    <row r="45" spans="1:4" ht="15.75" customHeight="1">
      <c r="A45" s="7" t="s">
        <v>26</v>
      </c>
      <c r="B45" s="143"/>
      <c r="C45" s="248"/>
      <c r="D45" s="302"/>
    </row>
    <row r="46" spans="1:4" ht="15.75" customHeight="1">
      <c r="A46" s="7" t="s">
        <v>27</v>
      </c>
      <c r="B46" s="143"/>
      <c r="C46" s="248"/>
      <c r="D46" s="302"/>
    </row>
    <row r="47" spans="1:4" ht="15.75" customHeight="1">
      <c r="A47" s="20"/>
      <c r="B47" s="276"/>
      <c r="C47" s="255"/>
      <c r="D47" s="306"/>
    </row>
    <row r="48" spans="1:4" ht="15.75" customHeight="1">
      <c r="A48" s="6" t="s">
        <v>7</v>
      </c>
      <c r="B48" s="137">
        <f>B49+B50+B51</f>
        <v>0</v>
      </c>
      <c r="C48" s="246">
        <f>C49+C50+C51</f>
        <v>1</v>
      </c>
      <c r="D48" s="299">
        <f>D49+D50+D51</f>
        <v>0</v>
      </c>
    </row>
    <row r="49" spans="1:4" ht="15.75" customHeight="1">
      <c r="A49" s="7" t="s">
        <v>96</v>
      </c>
      <c r="B49" s="143"/>
      <c r="C49" s="248">
        <v>1</v>
      </c>
      <c r="D49" s="302"/>
    </row>
    <row r="50" spans="1:4" ht="15.75" customHeight="1">
      <c r="A50" s="7" t="s">
        <v>26</v>
      </c>
      <c r="B50" s="143"/>
      <c r="C50" s="248"/>
      <c r="D50" s="302"/>
    </row>
    <row r="51" spans="1:4" ht="15.75" customHeight="1">
      <c r="A51" s="7" t="s">
        <v>27</v>
      </c>
      <c r="B51" s="143"/>
      <c r="C51" s="248"/>
      <c r="D51" s="302"/>
    </row>
    <row r="52" spans="1:4" ht="15.75" customHeight="1">
      <c r="A52" s="20"/>
      <c r="B52" s="242"/>
      <c r="C52" s="250"/>
      <c r="D52" s="303"/>
    </row>
    <row r="53" spans="1:4" ht="15.75" customHeight="1">
      <c r="A53" s="6" t="s">
        <v>8</v>
      </c>
      <c r="B53" s="137">
        <f>B54+B55+B56</f>
        <v>0</v>
      </c>
      <c r="C53" s="246">
        <f>C54+C55+C56</f>
        <v>0</v>
      </c>
      <c r="D53" s="299">
        <f>D54+D55+D56</f>
        <v>0</v>
      </c>
    </row>
    <row r="54" spans="1:4" ht="15.75" customHeight="1">
      <c r="A54" s="7" t="s">
        <v>25</v>
      </c>
      <c r="B54" s="143"/>
      <c r="C54" s="248"/>
      <c r="D54" s="302"/>
    </row>
    <row r="55" spans="1:4" ht="15.75" customHeight="1">
      <c r="A55" s="7" t="s">
        <v>26</v>
      </c>
      <c r="B55" s="143"/>
      <c r="C55" s="248"/>
      <c r="D55" s="302"/>
    </row>
    <row r="56" spans="1:4" ht="15.75" customHeight="1">
      <c r="A56" s="7" t="s">
        <v>27</v>
      </c>
      <c r="B56" s="143"/>
      <c r="C56" s="248"/>
      <c r="D56" s="302"/>
    </row>
    <row r="57" spans="1:4" ht="15.75" customHeight="1">
      <c r="A57" s="21"/>
      <c r="B57" s="276"/>
      <c r="C57" s="255"/>
      <c r="D57" s="306"/>
    </row>
    <row r="58" spans="1:4" ht="15.75" customHeight="1">
      <c r="A58" s="16" t="s">
        <v>39</v>
      </c>
      <c r="B58" s="137"/>
      <c r="C58" s="246"/>
      <c r="D58" s="299"/>
    </row>
    <row r="59" spans="1:4" ht="15.75" customHeight="1">
      <c r="A59" s="398" t="s">
        <v>41</v>
      </c>
      <c r="B59" s="137" t="s">
        <v>111</v>
      </c>
      <c r="C59" s="246" t="s">
        <v>111</v>
      </c>
      <c r="D59" s="299">
        <f>D60+D61+D62</f>
        <v>0</v>
      </c>
    </row>
    <row r="60" spans="1:4" ht="15.75" customHeight="1">
      <c r="A60" s="7"/>
      <c r="B60" s="143"/>
      <c r="C60" s="248"/>
      <c r="D60" s="302"/>
    </row>
    <row r="61" spans="1:4" ht="15.75" customHeight="1">
      <c r="A61" s="7" t="s">
        <v>233</v>
      </c>
      <c r="B61" s="143">
        <v>224258</v>
      </c>
      <c r="C61" s="248">
        <v>2.92</v>
      </c>
      <c r="D61" s="302"/>
    </row>
    <row r="62" spans="1:4" ht="15.75" customHeight="1">
      <c r="A62" s="7"/>
      <c r="B62" s="143"/>
      <c r="C62" s="248"/>
      <c r="D62" s="302"/>
    </row>
    <row r="63" spans="1:4" ht="15.75" customHeight="1">
      <c r="A63" s="15" t="s">
        <v>42</v>
      </c>
      <c r="B63" s="143"/>
      <c r="C63" s="248"/>
      <c r="D63" s="302"/>
    </row>
    <row r="64" spans="2:4" ht="15.75" customHeight="1">
      <c r="B64" s="277"/>
      <c r="C64" s="257"/>
      <c r="D64" s="307"/>
    </row>
    <row r="65" spans="1:4" ht="15.75" customHeight="1">
      <c r="A65" s="4" t="s">
        <v>12</v>
      </c>
      <c r="B65" s="137"/>
      <c r="C65" s="246"/>
      <c r="D65" s="299"/>
    </row>
    <row r="66" spans="1:4" ht="15.75" customHeight="1">
      <c r="A66" s="6" t="s">
        <v>15</v>
      </c>
      <c r="B66" s="137">
        <f>B67+B68+B69</f>
        <v>1587527.9579999999</v>
      </c>
      <c r="C66" s="246">
        <f>C67+C68+C69</f>
        <v>12</v>
      </c>
      <c r="D66" s="299">
        <f>D67+D68+D69</f>
        <v>734</v>
      </c>
    </row>
    <row r="67" spans="1:4" ht="15.75" customHeight="1">
      <c r="A67" s="45" t="s">
        <v>65</v>
      </c>
      <c r="B67" s="322">
        <v>1587527.9579999999</v>
      </c>
      <c r="C67" s="248">
        <v>12</v>
      </c>
      <c r="D67" s="302">
        <v>734</v>
      </c>
    </row>
    <row r="68" spans="1:4" ht="15.75" customHeight="1">
      <c r="A68" s="7" t="s">
        <v>26</v>
      </c>
      <c r="B68" s="143"/>
      <c r="C68" s="248"/>
      <c r="D68" s="302"/>
    </row>
    <row r="69" spans="1:4" ht="15.75" customHeight="1">
      <c r="A69" s="7" t="s">
        <v>27</v>
      </c>
      <c r="B69" s="143"/>
      <c r="C69" s="248"/>
      <c r="D69" s="302"/>
    </row>
    <row r="70" spans="1:4" ht="15.75" customHeight="1">
      <c r="A70" s="20"/>
      <c r="B70" s="242"/>
      <c r="C70" s="250"/>
      <c r="D70" s="303"/>
    </row>
    <row r="71" spans="1:4" ht="15.75" customHeight="1">
      <c r="A71" s="6" t="s">
        <v>14</v>
      </c>
      <c r="B71" s="137">
        <f>B72+B73+B74</f>
        <v>0</v>
      </c>
      <c r="C71" s="246">
        <f>C72+C73+C74</f>
        <v>0</v>
      </c>
      <c r="D71" s="299">
        <f>D72+D73+D74</f>
        <v>0</v>
      </c>
    </row>
    <row r="72" spans="1:4" ht="15.75" customHeight="1">
      <c r="A72" s="7" t="s">
        <v>25</v>
      </c>
      <c r="B72" s="143"/>
      <c r="C72" s="248"/>
      <c r="D72" s="302"/>
    </row>
    <row r="73" spans="1:4" ht="15.75" customHeight="1">
      <c r="A73" s="7" t="s">
        <v>26</v>
      </c>
      <c r="B73" s="143"/>
      <c r="C73" s="248"/>
      <c r="D73" s="302"/>
    </row>
    <row r="74" spans="1:4" ht="15.75" customHeight="1">
      <c r="A74" s="7" t="s">
        <v>27</v>
      </c>
      <c r="B74" s="143"/>
      <c r="C74" s="248"/>
      <c r="D74" s="302"/>
    </row>
    <row r="75" spans="1:4" ht="15.75" customHeight="1">
      <c r="A75" s="20"/>
      <c r="B75" s="242"/>
      <c r="C75" s="250"/>
      <c r="D75" s="303"/>
    </row>
    <row r="76" spans="1:4" ht="15.75" customHeight="1">
      <c r="A76" s="6" t="s">
        <v>9</v>
      </c>
      <c r="B76" s="137">
        <f>B77+B78+B79</f>
        <v>212396</v>
      </c>
      <c r="C76" s="246">
        <f>C77+C78+C79</f>
        <v>0.53</v>
      </c>
      <c r="D76" s="299">
        <f>D77+D78+D79</f>
        <v>38</v>
      </c>
    </row>
    <row r="77" spans="1:4" ht="15.75" customHeight="1">
      <c r="A77" s="7" t="s">
        <v>195</v>
      </c>
      <c r="B77" s="143">
        <v>212396</v>
      </c>
      <c r="C77" s="248">
        <v>0.53</v>
      </c>
      <c r="D77" s="302">
        <v>38</v>
      </c>
    </row>
    <row r="78" spans="1:4" ht="15.75" customHeight="1">
      <c r="A78" s="7" t="s">
        <v>196</v>
      </c>
      <c r="B78" s="143">
        <v>0</v>
      </c>
      <c r="C78" s="248">
        <v>0</v>
      </c>
      <c r="D78" s="302">
        <v>0</v>
      </c>
    </row>
    <row r="79" spans="1:4" ht="15.75" customHeight="1">
      <c r="A79" s="7" t="s">
        <v>197</v>
      </c>
      <c r="B79" s="143">
        <v>0</v>
      </c>
      <c r="C79" s="248">
        <v>0</v>
      </c>
      <c r="D79" s="302">
        <v>0</v>
      </c>
    </row>
    <row r="80" spans="1:4" ht="15.75" customHeight="1">
      <c r="A80" s="20"/>
      <c r="B80" s="242"/>
      <c r="C80" s="250"/>
      <c r="D80" s="303"/>
    </row>
    <row r="81" spans="1:4" ht="15.75" customHeight="1">
      <c r="A81" s="6" t="s">
        <v>16</v>
      </c>
      <c r="B81" s="137">
        <f>B82+B83+B84</f>
        <v>410826</v>
      </c>
      <c r="C81" s="246">
        <f>C82+C83+C84</f>
        <v>7.16</v>
      </c>
      <c r="D81" s="299">
        <f>D82+D83+D84</f>
        <v>8940</v>
      </c>
    </row>
    <row r="82" spans="1:4" ht="15.75" customHeight="1">
      <c r="A82" s="7" t="s">
        <v>25</v>
      </c>
      <c r="B82" s="241">
        <v>410826</v>
      </c>
      <c r="C82" s="259">
        <v>7.16</v>
      </c>
      <c r="D82" s="308">
        <v>8940</v>
      </c>
    </row>
    <row r="83" spans="1:4" ht="15.75" customHeight="1">
      <c r="A83" s="7" t="s">
        <v>26</v>
      </c>
      <c r="B83" s="143"/>
      <c r="C83" s="248"/>
      <c r="D83" s="302"/>
    </row>
    <row r="84" spans="1:4" ht="15.75" customHeight="1">
      <c r="A84" s="7" t="s">
        <v>27</v>
      </c>
      <c r="B84" s="143"/>
      <c r="C84" s="248"/>
      <c r="D84" s="302"/>
    </row>
    <row r="85" spans="1:4" ht="15">
      <c r="A85" s="20"/>
      <c r="B85" s="242"/>
      <c r="C85" s="250"/>
      <c r="D85" s="303"/>
    </row>
    <row r="86" spans="1:4" ht="15">
      <c r="A86" s="6" t="s">
        <v>20</v>
      </c>
      <c r="B86" s="137">
        <f>B87+B88+B89</f>
        <v>70466</v>
      </c>
      <c r="C86" s="246">
        <f>C87+C88+C89</f>
        <v>3</v>
      </c>
      <c r="D86" s="299">
        <f>D87+D88+D89</f>
        <v>1860</v>
      </c>
    </row>
    <row r="87" spans="1:4" ht="15">
      <c r="A87" s="7" t="s">
        <v>25</v>
      </c>
      <c r="B87" s="241">
        <v>70466</v>
      </c>
      <c r="C87" s="259">
        <v>3</v>
      </c>
      <c r="D87" s="308">
        <v>1860</v>
      </c>
    </row>
    <row r="88" spans="1:4" ht="15">
      <c r="A88" s="7" t="s">
        <v>26</v>
      </c>
      <c r="B88" s="143"/>
      <c r="C88" s="248"/>
      <c r="D88" s="302"/>
    </row>
    <row r="89" spans="1:4" ht="15.75" customHeight="1">
      <c r="A89" s="7" t="s">
        <v>27</v>
      </c>
      <c r="B89" s="143"/>
      <c r="C89" s="248"/>
      <c r="D89" s="302"/>
    </row>
    <row r="90" spans="1:4" ht="15.75" customHeight="1">
      <c r="A90" s="21"/>
      <c r="B90" s="276"/>
      <c r="C90" s="255"/>
      <c r="D90" s="306"/>
    </row>
    <row r="91" spans="1:4" ht="15.75" customHeight="1">
      <c r="A91" s="16" t="s">
        <v>39</v>
      </c>
      <c r="B91" s="275">
        <f>B92+B93</f>
        <v>0</v>
      </c>
      <c r="C91" s="253">
        <f>C92+C93</f>
        <v>0</v>
      </c>
      <c r="D91" s="305">
        <f>D92+D93</f>
        <v>0</v>
      </c>
    </row>
    <row r="92" spans="1:4" ht="15.75" customHeight="1">
      <c r="A92" s="23" t="s">
        <v>43</v>
      </c>
      <c r="B92" s="143"/>
      <c r="C92" s="248"/>
      <c r="D92" s="302"/>
    </row>
    <row r="93" spans="1:4" ht="15.75" customHeight="1">
      <c r="A93" s="19" t="s">
        <v>31</v>
      </c>
      <c r="B93" s="143"/>
      <c r="C93" s="248"/>
      <c r="D93" s="302"/>
    </row>
    <row r="94" spans="1:4" ht="15.75" customHeight="1">
      <c r="A94" s="25"/>
      <c r="B94" s="323"/>
      <c r="C94" s="26"/>
      <c r="D94" s="92"/>
    </row>
    <row r="95" spans="1:4" ht="15">
      <c r="A95" s="37" t="s">
        <v>46</v>
      </c>
      <c r="B95" s="56" t="s">
        <v>0</v>
      </c>
      <c r="C95" s="1" t="s">
        <v>1</v>
      </c>
      <c r="D95" s="88" t="s">
        <v>2</v>
      </c>
    </row>
    <row r="96" spans="1:4" ht="15">
      <c r="A96" s="35"/>
      <c r="B96" s="53"/>
      <c r="C96" s="13"/>
      <c r="D96" s="90"/>
    </row>
    <row r="97" spans="1:4" ht="15">
      <c r="A97" s="35"/>
      <c r="B97" s="53"/>
      <c r="C97" s="13"/>
      <c r="D97" s="90"/>
    </row>
    <row r="98" spans="1:4" ht="15">
      <c r="A98" s="35"/>
      <c r="B98" s="53"/>
      <c r="C98" s="13"/>
      <c r="D98" s="90"/>
    </row>
    <row r="99" spans="1:4" ht="15">
      <c r="A99" s="35"/>
      <c r="B99" s="53"/>
      <c r="C99" s="13"/>
      <c r="D99" s="90"/>
    </row>
    <row r="100" spans="1:4" ht="15">
      <c r="A100" s="35"/>
      <c r="B100" s="53"/>
      <c r="C100" s="13"/>
      <c r="D100" s="90"/>
    </row>
    <row r="101" spans="1:4" ht="15">
      <c r="A101" s="35"/>
      <c r="B101" s="53"/>
      <c r="C101" s="13"/>
      <c r="D101" s="90"/>
    </row>
    <row r="102" spans="1:4" ht="15">
      <c r="A102" s="35"/>
      <c r="B102" s="53"/>
      <c r="C102" s="13"/>
      <c r="D102" s="90"/>
    </row>
    <row r="103" spans="1:4" ht="15">
      <c r="A103" s="35"/>
      <c r="B103" s="53"/>
      <c r="C103" s="13"/>
      <c r="D103" s="90"/>
    </row>
    <row r="104" spans="1:4" ht="15">
      <c r="A104" s="35"/>
      <c r="B104" s="53"/>
      <c r="C104" s="13"/>
      <c r="D104" s="90"/>
    </row>
    <row r="105" spans="1:4" ht="15">
      <c r="A105" s="35"/>
      <c r="B105" s="53"/>
      <c r="C105" s="13"/>
      <c r="D105" s="90"/>
    </row>
    <row r="106" spans="1:4" ht="15">
      <c r="A106" s="35"/>
      <c r="B106" s="53"/>
      <c r="C106" s="13"/>
      <c r="D106" s="90"/>
    </row>
    <row r="107" spans="1:4" ht="15">
      <c r="A107" s="35"/>
      <c r="B107" s="53"/>
      <c r="C107" s="13"/>
      <c r="D107" s="90"/>
    </row>
    <row r="108" spans="1:4" ht="15">
      <c r="A108" s="35"/>
      <c r="B108" s="53"/>
      <c r="C108" s="13"/>
      <c r="D108" s="90"/>
    </row>
    <row r="109" spans="1:4" ht="15">
      <c r="A109" s="35"/>
      <c r="B109" s="53"/>
      <c r="C109" s="13"/>
      <c r="D109" s="90"/>
    </row>
    <row r="110" spans="1:4" ht="15">
      <c r="A110" s="35"/>
      <c r="B110" s="53"/>
      <c r="C110" s="13"/>
      <c r="D110" s="90"/>
    </row>
    <row r="111" spans="1:4" ht="15">
      <c r="A111" s="24" t="s">
        <v>47</v>
      </c>
      <c r="B111" s="135">
        <f>B96+B97+B98+B99+B100+B101+B102+B103+B104+B105+B106+B107+B108+B109+B110</f>
        <v>0</v>
      </c>
      <c r="C111" s="249">
        <f>C96+C97+C98+C99+C100+C101+C102+C103+C104+C105+C106+C107+C108+C109+C110</f>
        <v>0</v>
      </c>
      <c r="D111" s="302">
        <f>D96+D97+D98+D99+D100+D101+D102+D103+D104+D105+D106+D107+D108+D109+D110</f>
        <v>0</v>
      </c>
    </row>
    <row r="112" spans="1:4" ht="15">
      <c r="A112" s="40" t="s">
        <v>48</v>
      </c>
      <c r="B112" s="263">
        <f>B6+B16+B21+B30+B38+B43+B48+B53+B66+B71+B76+B81+B86+B91+B111</f>
        <v>4310621.868</v>
      </c>
      <c r="C112" s="290">
        <f>C6+C16+C21+C30+C38+C43+C48+C53+C66+C71+C76+C81+C86+C91+C111</f>
        <v>39.66</v>
      </c>
      <c r="D112" s="324">
        <f>D6+D16+D21+D30+D38+D43+D48+D53+D59+D66+D71+D76+D81+D86+D91+D111</f>
        <v>30638</v>
      </c>
    </row>
    <row r="113" spans="1:4" ht="15">
      <c r="A113" s="27" t="s">
        <v>24</v>
      </c>
      <c r="B113" s="28"/>
      <c r="C113" s="28"/>
      <c r="D113" s="93"/>
    </row>
    <row r="114" spans="1:4" ht="15">
      <c r="A114" s="29"/>
      <c r="B114" s="11"/>
      <c r="C114" s="11"/>
      <c r="D114" s="94"/>
    </row>
    <row r="115" spans="1:4" ht="15">
      <c r="A115" s="29"/>
      <c r="B115" s="11"/>
      <c r="C115" s="11"/>
      <c r="D115" s="94"/>
    </row>
    <row r="116" spans="1:4" ht="15">
      <c r="A116" s="29"/>
      <c r="B116" s="11"/>
      <c r="C116" s="11"/>
      <c r="D116" s="94"/>
    </row>
    <row r="117" spans="1:4" ht="15">
      <c r="A117" s="29"/>
      <c r="B117" s="11"/>
      <c r="C117" s="11"/>
      <c r="D117" s="94"/>
    </row>
    <row r="118" spans="1:4" ht="15">
      <c r="A118" s="29"/>
      <c r="B118" s="11"/>
      <c r="C118" s="11"/>
      <c r="D118" s="94"/>
    </row>
    <row r="119" spans="1:4" ht="15">
      <c r="A119" s="31"/>
      <c r="B119" s="32"/>
      <c r="C119" s="32"/>
      <c r="D119" s="95"/>
    </row>
  </sheetData>
  <sheetProtection/>
  <printOptions/>
  <pageMargins left="0.4479166666666667" right="0.25" top="0.5208333333333334" bottom="0.25" header="0.05" footer="0.05"/>
  <pageSetup horizontalDpi="600" verticalDpi="600" orientation="portrait" r:id="rId1"/>
  <headerFooter>
    <oddHeader>&amp;C&amp;"-,Bold"&amp;12Region 6
&amp;KFF0000DRAFT ONLY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7"/>
  <sheetViews>
    <sheetView view="pageLayout" zoomScale="85" zoomScalePageLayoutView="85" workbookViewId="0" topLeftCell="A1">
      <selection activeCell="A1" sqref="A1"/>
    </sheetView>
  </sheetViews>
  <sheetFormatPr defaultColWidth="9.140625" defaultRowHeight="15"/>
  <cols>
    <col min="1" max="1" width="50.421875" style="0" customWidth="1"/>
    <col min="2" max="3" width="14.421875" style="0" customWidth="1"/>
    <col min="4" max="4" width="16.57421875" style="0" customWidth="1"/>
    <col min="5" max="5" width="17.57421875" style="0" customWidth="1"/>
    <col min="6" max="9" width="8.8515625" style="0" customWidth="1"/>
  </cols>
  <sheetData>
    <row r="1" spans="1:4" ht="15">
      <c r="A1" s="12"/>
      <c r="B1" s="10" t="s">
        <v>21</v>
      </c>
      <c r="C1" s="11"/>
      <c r="D1" s="11"/>
    </row>
    <row r="2" spans="1:4" ht="15">
      <c r="A2" s="12"/>
      <c r="B2" s="10" t="s">
        <v>22</v>
      </c>
      <c r="C2" s="11"/>
      <c r="D2" s="11"/>
    </row>
    <row r="3" spans="1:4" ht="15">
      <c r="A3" s="12"/>
      <c r="B3" s="10" t="s">
        <v>23</v>
      </c>
      <c r="C3" s="11"/>
      <c r="D3" s="11"/>
    </row>
    <row r="4" spans="1:4" ht="15">
      <c r="A4" s="3" t="s">
        <v>17</v>
      </c>
      <c r="B4" s="1" t="s">
        <v>0</v>
      </c>
      <c r="C4" s="1" t="s">
        <v>1</v>
      </c>
      <c r="D4" s="1" t="s">
        <v>2</v>
      </c>
    </row>
    <row r="5" spans="1:4" ht="15.75" customHeight="1">
      <c r="A5" s="4" t="s">
        <v>10</v>
      </c>
      <c r="B5" s="8"/>
      <c r="C5" s="5"/>
      <c r="D5" s="89"/>
    </row>
    <row r="6" spans="1:4" ht="15.75" customHeight="1">
      <c r="A6" s="14" t="s">
        <v>4</v>
      </c>
      <c r="B6" s="137">
        <f>SUM(B7:B14)</f>
        <v>725493</v>
      </c>
      <c r="C6" s="246">
        <f>SUM(C7:C14)</f>
        <v>5.57</v>
      </c>
      <c r="D6" s="246">
        <f>SUM(D7:D14)</f>
        <v>243</v>
      </c>
    </row>
    <row r="7" spans="1:4" ht="15.75" customHeight="1">
      <c r="A7" s="7" t="s">
        <v>179</v>
      </c>
      <c r="B7" s="143">
        <v>580394</v>
      </c>
      <c r="C7" s="248">
        <v>5.21</v>
      </c>
      <c r="D7" s="302">
        <v>194</v>
      </c>
    </row>
    <row r="8" spans="1:4" ht="15.75" customHeight="1">
      <c r="A8" s="7" t="s">
        <v>180</v>
      </c>
      <c r="B8" s="143">
        <v>145099</v>
      </c>
      <c r="C8" s="248">
        <v>0.36</v>
      </c>
      <c r="D8" s="302">
        <v>49</v>
      </c>
    </row>
    <row r="9" spans="1:4" s="120" customFormat="1" ht="15.75" customHeight="1">
      <c r="A9" s="49" t="s">
        <v>205</v>
      </c>
      <c r="B9" s="143"/>
      <c r="C9" s="248"/>
      <c r="D9" s="302"/>
    </row>
    <row r="10" spans="1:4" s="120" customFormat="1" ht="15.75" customHeight="1">
      <c r="A10" s="49" t="s">
        <v>205</v>
      </c>
      <c r="B10" s="143"/>
      <c r="C10" s="248"/>
      <c r="D10" s="302"/>
    </row>
    <row r="11" spans="1:4" s="120" customFormat="1" ht="15.75" customHeight="1">
      <c r="A11" s="49"/>
      <c r="B11" s="143"/>
      <c r="C11" s="248"/>
      <c r="D11" s="302"/>
    </row>
    <row r="12" spans="1:4" s="120" customFormat="1" ht="15.75" customHeight="1">
      <c r="A12" s="49"/>
      <c r="B12" s="143"/>
      <c r="C12" s="248"/>
      <c r="D12" s="302"/>
    </row>
    <row r="13" spans="1:4" s="120" customFormat="1" ht="15.75" customHeight="1">
      <c r="A13" s="49" t="s">
        <v>203</v>
      </c>
      <c r="B13" s="143"/>
      <c r="C13" s="248"/>
      <c r="D13" s="302"/>
    </row>
    <row r="14" spans="1:4" s="120" customFormat="1" ht="15.75" customHeight="1">
      <c r="A14" s="49" t="s">
        <v>204</v>
      </c>
      <c r="B14" s="143"/>
      <c r="C14" s="248"/>
      <c r="D14" s="302"/>
    </row>
    <row r="15" spans="1:4" ht="15.75" customHeight="1">
      <c r="A15" s="20"/>
      <c r="B15" s="242"/>
      <c r="C15" s="250"/>
      <c r="D15" s="303"/>
    </row>
    <row r="16" spans="1:4" ht="15.75" customHeight="1">
      <c r="A16" s="6" t="s">
        <v>5</v>
      </c>
      <c r="B16" s="137">
        <f>B17+B18+B19</f>
        <v>144421</v>
      </c>
      <c r="C16" s="246">
        <f>C17+C18+C19</f>
        <v>0</v>
      </c>
      <c r="D16" s="299">
        <f>D17+D18+D19</f>
        <v>366</v>
      </c>
    </row>
    <row r="17" spans="1:4" ht="15.75" customHeight="1">
      <c r="A17" s="7" t="s">
        <v>79</v>
      </c>
      <c r="B17" s="143">
        <v>144421</v>
      </c>
      <c r="C17" s="248"/>
      <c r="D17" s="302">
        <v>366</v>
      </c>
    </row>
    <row r="18" spans="1:4" ht="15.75" customHeight="1">
      <c r="A18" s="7" t="s">
        <v>26</v>
      </c>
      <c r="B18" s="143"/>
      <c r="C18" s="248"/>
      <c r="D18" s="302"/>
    </row>
    <row r="19" spans="1:4" ht="15.75" customHeight="1">
      <c r="A19" s="7" t="s">
        <v>27</v>
      </c>
      <c r="B19" s="143"/>
      <c r="C19" s="248"/>
      <c r="D19" s="302"/>
    </row>
    <row r="20" spans="1:4" ht="15.75" customHeight="1">
      <c r="A20" s="20"/>
      <c r="B20" s="242"/>
      <c r="C20" s="250"/>
      <c r="D20" s="303"/>
    </row>
    <row r="21" spans="1:4" ht="15.75" customHeight="1">
      <c r="A21" s="6" t="s">
        <v>6</v>
      </c>
      <c r="B21" s="137">
        <f>B22+B23+B25</f>
        <v>42217.17</v>
      </c>
      <c r="C21" s="246">
        <f>C22+C23+C25</f>
        <v>0</v>
      </c>
      <c r="D21" s="299">
        <f>D22+D23+D25</f>
        <v>9</v>
      </c>
    </row>
    <row r="22" spans="1:4" ht="15.75" customHeight="1">
      <c r="A22" s="6" t="s">
        <v>130</v>
      </c>
      <c r="B22" s="275"/>
      <c r="C22" s="253"/>
      <c r="D22" s="305"/>
    </row>
    <row r="23" spans="1:4" ht="15.75" customHeight="1">
      <c r="A23" s="105" t="s">
        <v>148</v>
      </c>
      <c r="B23" s="138">
        <v>11111</v>
      </c>
      <c r="C23" s="326">
        <v>0</v>
      </c>
      <c r="D23" s="326">
        <v>4</v>
      </c>
    </row>
    <row r="24" spans="1:4" s="108" customFormat="1" ht="15.75" customHeight="1">
      <c r="A24" s="115" t="s">
        <v>123</v>
      </c>
      <c r="B24" s="143"/>
      <c r="C24" s="248"/>
      <c r="D24" s="302"/>
    </row>
    <row r="25" spans="1:4" ht="15.75" customHeight="1">
      <c r="A25" s="7" t="s">
        <v>148</v>
      </c>
      <c r="B25" s="143">
        <v>31106.17</v>
      </c>
      <c r="C25" s="248">
        <v>0</v>
      </c>
      <c r="D25" s="248">
        <v>5</v>
      </c>
    </row>
    <row r="26" spans="1:4" ht="15.75" customHeight="1">
      <c r="A26" s="20"/>
      <c r="B26" s="242"/>
      <c r="C26" s="250"/>
      <c r="D26" s="303"/>
    </row>
    <row r="27" spans="1:4" ht="15.75" customHeight="1">
      <c r="A27" s="18" t="s">
        <v>40</v>
      </c>
      <c r="B27" s="137"/>
      <c r="C27" s="246"/>
      <c r="D27" s="299"/>
    </row>
    <row r="28" spans="1:4" ht="15.75" customHeight="1">
      <c r="A28" s="6" t="s">
        <v>32</v>
      </c>
      <c r="B28" s="275">
        <f>B29+B30+B31</f>
        <v>0</v>
      </c>
      <c r="C28" s="253">
        <f>C29+C30+C31</f>
        <v>0</v>
      </c>
      <c r="D28" s="305">
        <f>D29+D30+D31</f>
        <v>0</v>
      </c>
    </row>
    <row r="29" spans="1:4" ht="15.75" customHeight="1">
      <c r="A29" s="7" t="s">
        <v>30</v>
      </c>
      <c r="B29" s="143"/>
      <c r="C29" s="248"/>
      <c r="D29" s="302"/>
    </row>
    <row r="30" spans="1:4" ht="15.75" customHeight="1">
      <c r="A30" s="7" t="s">
        <v>30</v>
      </c>
      <c r="B30" s="143"/>
      <c r="C30" s="248"/>
      <c r="D30" s="302"/>
    </row>
    <row r="31" spans="1:4" ht="15.75" customHeight="1">
      <c r="A31" s="7" t="s">
        <v>30</v>
      </c>
      <c r="B31" s="143"/>
      <c r="C31" s="248"/>
      <c r="D31" s="302"/>
    </row>
    <row r="32" spans="1:4" ht="15.75" customHeight="1">
      <c r="A32" s="15" t="s">
        <v>34</v>
      </c>
      <c r="B32" s="143"/>
      <c r="C32" s="248"/>
      <c r="D32" s="302"/>
    </row>
    <row r="33" spans="1:5" ht="15.75" customHeight="1">
      <c r="A33" s="22"/>
      <c r="B33" s="242"/>
      <c r="C33" s="250"/>
      <c r="D33" s="303"/>
      <c r="E33" s="17"/>
    </row>
    <row r="34" spans="1:4" ht="15.75" customHeight="1">
      <c r="A34" s="4" t="s">
        <v>11</v>
      </c>
      <c r="B34" s="137"/>
      <c r="C34" s="246"/>
      <c r="D34" s="299"/>
    </row>
    <row r="35" spans="1:4" ht="15.75" customHeight="1">
      <c r="A35" s="4" t="s">
        <v>29</v>
      </c>
      <c r="B35" s="137"/>
      <c r="C35" s="246"/>
      <c r="D35" s="299"/>
    </row>
    <row r="36" spans="1:4" ht="15.75" customHeight="1">
      <c r="A36" s="6" t="s">
        <v>200</v>
      </c>
      <c r="B36" s="137">
        <f>B37+B38+B39</f>
        <v>216380</v>
      </c>
      <c r="C36" s="246">
        <f>C37+C38+C39</f>
        <v>2.3</v>
      </c>
      <c r="D36" s="299">
        <v>15572</v>
      </c>
    </row>
    <row r="37" spans="1:4" ht="15.75" customHeight="1">
      <c r="A37" s="7" t="s">
        <v>97</v>
      </c>
      <c r="B37" s="143">
        <v>216380</v>
      </c>
      <c r="C37" s="248">
        <v>2.3</v>
      </c>
      <c r="D37" s="302"/>
    </row>
    <row r="38" spans="1:4" ht="15.75" customHeight="1">
      <c r="A38" s="7" t="s">
        <v>26</v>
      </c>
      <c r="B38" s="143"/>
      <c r="C38" s="248"/>
      <c r="D38" s="302"/>
    </row>
    <row r="39" spans="1:4" ht="15.75" customHeight="1">
      <c r="A39" s="7" t="s">
        <v>27</v>
      </c>
      <c r="B39" s="143"/>
      <c r="C39" s="248"/>
      <c r="D39" s="302"/>
    </row>
    <row r="40" spans="1:4" ht="15.75" customHeight="1">
      <c r="A40" s="20"/>
      <c r="B40" s="242"/>
      <c r="C40" s="250"/>
      <c r="D40" s="303"/>
    </row>
    <row r="41" spans="1:4" ht="15.75" customHeight="1">
      <c r="A41" s="6" t="s">
        <v>38</v>
      </c>
      <c r="B41" s="137">
        <f>B42+B43+B44</f>
        <v>661869</v>
      </c>
      <c r="C41" s="246">
        <f>C42+C43+C44</f>
        <v>7.02</v>
      </c>
      <c r="D41" s="299">
        <f>D42+D43+D44</f>
        <v>0</v>
      </c>
    </row>
    <row r="42" spans="1:4" ht="15.75" customHeight="1">
      <c r="A42" s="7" t="s">
        <v>97</v>
      </c>
      <c r="B42" s="143">
        <v>661869</v>
      </c>
      <c r="C42" s="248">
        <v>7.02</v>
      </c>
      <c r="D42" s="302"/>
    </row>
    <row r="43" spans="1:4" ht="15.75" customHeight="1">
      <c r="A43" s="7" t="s">
        <v>26</v>
      </c>
      <c r="B43" s="143"/>
      <c r="C43" s="248"/>
      <c r="D43" s="302"/>
    </row>
    <row r="44" spans="1:4" ht="15.75" customHeight="1">
      <c r="A44" s="7" t="s">
        <v>27</v>
      </c>
      <c r="B44" s="143"/>
      <c r="C44" s="248"/>
      <c r="D44" s="302"/>
    </row>
    <row r="45" spans="1:4" ht="15.75" customHeight="1">
      <c r="A45" s="20"/>
      <c r="B45" s="276"/>
      <c r="C45" s="255"/>
      <c r="D45" s="306"/>
    </row>
    <row r="46" spans="1:4" ht="15.75" customHeight="1">
      <c r="A46" s="6" t="s">
        <v>7</v>
      </c>
      <c r="B46" s="137">
        <f>B47+B48+B49</f>
        <v>0</v>
      </c>
      <c r="C46" s="246">
        <f>C47+C48+C49</f>
        <v>1.5</v>
      </c>
      <c r="D46" s="299">
        <f>D47+D48+D49</f>
        <v>0</v>
      </c>
    </row>
    <row r="47" spans="1:4" ht="15.75" customHeight="1">
      <c r="A47" s="7" t="s">
        <v>97</v>
      </c>
      <c r="B47" s="143"/>
      <c r="C47" s="248">
        <v>1.5</v>
      </c>
      <c r="D47" s="302"/>
    </row>
    <row r="48" spans="1:4" ht="15.75" customHeight="1">
      <c r="A48" s="7" t="s">
        <v>26</v>
      </c>
      <c r="B48" s="143"/>
      <c r="C48" s="248"/>
      <c r="D48" s="302"/>
    </row>
    <row r="49" spans="1:4" ht="15.75" customHeight="1">
      <c r="A49" s="7" t="s">
        <v>27</v>
      </c>
      <c r="B49" s="143"/>
      <c r="C49" s="248"/>
      <c r="D49" s="302"/>
    </row>
    <row r="50" spans="1:4" ht="15.75" customHeight="1">
      <c r="A50" s="20"/>
      <c r="B50" s="242"/>
      <c r="C50" s="250"/>
      <c r="D50" s="303"/>
    </row>
    <row r="51" spans="1:4" ht="15.75" customHeight="1">
      <c r="A51" s="6" t="s">
        <v>8</v>
      </c>
      <c r="B51" s="137">
        <f>B52+B53+B54</f>
        <v>0</v>
      </c>
      <c r="C51" s="246">
        <f>C52+C53+C54</f>
        <v>0</v>
      </c>
      <c r="D51" s="299">
        <f>D52+D53+D54</f>
        <v>0</v>
      </c>
    </row>
    <row r="52" spans="1:4" ht="15.75" customHeight="1">
      <c r="A52" s="7" t="s">
        <v>25</v>
      </c>
      <c r="B52" s="143"/>
      <c r="C52" s="248"/>
      <c r="D52" s="302"/>
    </row>
    <row r="53" spans="1:4" ht="15.75" customHeight="1">
      <c r="A53" s="7" t="s">
        <v>26</v>
      </c>
      <c r="B53" s="143"/>
      <c r="C53" s="248"/>
      <c r="D53" s="302"/>
    </row>
    <row r="54" spans="1:4" ht="15.75" customHeight="1">
      <c r="A54" s="7" t="s">
        <v>27</v>
      </c>
      <c r="B54" s="143"/>
      <c r="C54" s="248"/>
      <c r="D54" s="302"/>
    </row>
    <row r="55" spans="1:4" ht="15.75" customHeight="1">
      <c r="A55" s="21"/>
      <c r="B55" s="276"/>
      <c r="C55" s="255"/>
      <c r="D55" s="306"/>
    </row>
    <row r="56" spans="1:4" ht="15.75" customHeight="1">
      <c r="A56" s="16" t="s">
        <v>39</v>
      </c>
      <c r="B56" s="137"/>
      <c r="C56" s="246"/>
      <c r="D56" s="299"/>
    </row>
    <row r="57" spans="1:4" ht="15.75" customHeight="1">
      <c r="A57" s="398" t="s">
        <v>41</v>
      </c>
      <c r="B57" s="137" t="s">
        <v>111</v>
      </c>
      <c r="C57" s="246" t="s">
        <v>111</v>
      </c>
      <c r="D57" s="299">
        <f>D58+D59+D60</f>
        <v>0</v>
      </c>
    </row>
    <row r="58" spans="1:4" ht="15.75" customHeight="1">
      <c r="A58" s="7"/>
      <c r="B58" s="143"/>
      <c r="C58" s="248"/>
      <c r="D58" s="302"/>
    </row>
    <row r="59" spans="1:4" ht="15.75" customHeight="1">
      <c r="A59" s="7" t="s">
        <v>233</v>
      </c>
      <c r="B59" s="143">
        <v>286258</v>
      </c>
      <c r="C59" s="248">
        <v>3.04</v>
      </c>
      <c r="D59" s="302"/>
    </row>
    <row r="60" spans="1:4" ht="15.75" customHeight="1">
      <c r="A60" s="7"/>
      <c r="B60" s="143"/>
      <c r="C60" s="248"/>
      <c r="D60" s="302"/>
    </row>
    <row r="61" spans="1:4" ht="15.75" customHeight="1">
      <c r="A61" s="15" t="s">
        <v>42</v>
      </c>
      <c r="B61" s="143"/>
      <c r="C61" s="248"/>
      <c r="D61" s="302"/>
    </row>
    <row r="62" spans="2:4" ht="15.75" customHeight="1">
      <c r="B62" s="277"/>
      <c r="C62" s="257"/>
      <c r="D62" s="307"/>
    </row>
    <row r="63" spans="1:4" ht="15.75" customHeight="1">
      <c r="A63" s="4" t="s">
        <v>12</v>
      </c>
      <c r="B63" s="137"/>
      <c r="C63" s="246"/>
      <c r="D63" s="299"/>
    </row>
    <row r="64" spans="1:4" ht="15.75" customHeight="1">
      <c r="A64" s="6" t="s">
        <v>15</v>
      </c>
      <c r="B64" s="137">
        <f>B65+B66+B67</f>
        <v>0</v>
      </c>
      <c r="C64" s="246">
        <f>C65+C66+C67</f>
        <v>0</v>
      </c>
      <c r="D64" s="299">
        <f>D65+D66+D67</f>
        <v>0</v>
      </c>
    </row>
    <row r="65" spans="1:4" ht="15.75" customHeight="1">
      <c r="A65" s="7" t="s">
        <v>45</v>
      </c>
      <c r="B65" s="143"/>
      <c r="C65" s="248"/>
      <c r="D65" s="302"/>
    </row>
    <row r="66" spans="1:4" ht="15.75" customHeight="1">
      <c r="A66" s="7" t="s">
        <v>26</v>
      </c>
      <c r="B66" s="143"/>
      <c r="C66" s="248"/>
      <c r="D66" s="302"/>
    </row>
    <row r="67" spans="1:4" ht="15.75" customHeight="1">
      <c r="A67" s="7" t="s">
        <v>27</v>
      </c>
      <c r="B67" s="143"/>
      <c r="C67" s="248"/>
      <c r="D67" s="302"/>
    </row>
    <row r="68" spans="1:4" ht="15.75" customHeight="1">
      <c r="A68" s="20"/>
      <c r="B68" s="242"/>
      <c r="C68" s="250"/>
      <c r="D68" s="303"/>
    </row>
    <row r="69" spans="1:4" ht="15.75" customHeight="1">
      <c r="A69" s="6" t="s">
        <v>14</v>
      </c>
      <c r="B69" s="137">
        <f>B70+B71+B72</f>
        <v>0</v>
      </c>
      <c r="C69" s="246">
        <f>C70+C71+C72</f>
        <v>0</v>
      </c>
      <c r="D69" s="299">
        <f>D70+D71+D72</f>
        <v>0</v>
      </c>
    </row>
    <row r="70" spans="1:4" ht="15.75" customHeight="1">
      <c r="A70" s="7" t="s">
        <v>25</v>
      </c>
      <c r="B70" s="143"/>
      <c r="C70" s="248"/>
      <c r="D70" s="302"/>
    </row>
    <row r="71" spans="1:4" ht="15.75" customHeight="1">
      <c r="A71" s="7" t="s">
        <v>26</v>
      </c>
      <c r="B71" s="143"/>
      <c r="C71" s="248"/>
      <c r="D71" s="302"/>
    </row>
    <row r="72" spans="1:4" ht="15.75" customHeight="1">
      <c r="A72" s="7" t="s">
        <v>27</v>
      </c>
      <c r="B72" s="143"/>
      <c r="C72" s="248"/>
      <c r="D72" s="302"/>
    </row>
    <row r="73" spans="1:4" ht="15.75" customHeight="1">
      <c r="A73" s="20"/>
      <c r="B73" s="242"/>
      <c r="C73" s="250"/>
      <c r="D73" s="303"/>
    </row>
    <row r="74" spans="1:4" ht="15.75" customHeight="1">
      <c r="A74" s="6" t="s">
        <v>9</v>
      </c>
      <c r="B74" s="137">
        <f>B75+B76+B77</f>
        <v>183100</v>
      </c>
      <c r="C74" s="246">
        <f>C75+C76+C77</f>
        <v>0.47</v>
      </c>
      <c r="D74" s="299">
        <f>D75+D76+D77</f>
        <v>35</v>
      </c>
    </row>
    <row r="75" spans="1:4" ht="15.75" customHeight="1">
      <c r="A75" s="7" t="s">
        <v>195</v>
      </c>
      <c r="B75" s="143">
        <v>183100</v>
      </c>
      <c r="C75" s="248">
        <v>0.47</v>
      </c>
      <c r="D75" s="302">
        <v>35</v>
      </c>
    </row>
    <row r="76" spans="1:4" ht="15.75" customHeight="1">
      <c r="A76" s="7" t="s">
        <v>196</v>
      </c>
      <c r="B76" s="143">
        <v>0</v>
      </c>
      <c r="C76" s="248">
        <v>0</v>
      </c>
      <c r="D76" s="302">
        <v>0</v>
      </c>
    </row>
    <row r="77" spans="1:4" ht="15.75" customHeight="1">
      <c r="A77" s="7" t="s">
        <v>197</v>
      </c>
      <c r="B77" s="143">
        <v>0</v>
      </c>
      <c r="C77" s="248">
        <v>0</v>
      </c>
      <c r="D77" s="302">
        <v>0</v>
      </c>
    </row>
    <row r="78" spans="1:4" ht="15.75" customHeight="1">
      <c r="A78" s="20"/>
      <c r="B78" s="242"/>
      <c r="C78" s="250"/>
      <c r="D78" s="303"/>
    </row>
    <row r="79" spans="1:4" ht="15.75" customHeight="1">
      <c r="A79" s="6" t="s">
        <v>16</v>
      </c>
      <c r="B79" s="137">
        <f>B80+B81+B82</f>
        <v>329962</v>
      </c>
      <c r="C79" s="246">
        <f>C80+C81+C82</f>
        <v>3.09</v>
      </c>
      <c r="D79" s="299">
        <f>D80+D81+D82</f>
        <v>5892</v>
      </c>
    </row>
    <row r="80" spans="1:4" ht="15.75" customHeight="1">
      <c r="A80" s="7" t="s">
        <v>25</v>
      </c>
      <c r="B80" s="241">
        <v>329962</v>
      </c>
      <c r="C80" s="259">
        <v>3.09</v>
      </c>
      <c r="D80" s="308">
        <v>5892</v>
      </c>
    </row>
    <row r="81" spans="1:4" ht="15.75" customHeight="1">
      <c r="A81" s="7" t="s">
        <v>26</v>
      </c>
      <c r="B81" s="143"/>
      <c r="C81" s="248"/>
      <c r="D81" s="302"/>
    </row>
    <row r="82" spans="1:4" ht="15.75" customHeight="1">
      <c r="A82" s="7" t="s">
        <v>27</v>
      </c>
      <c r="B82" s="143"/>
      <c r="C82" s="248"/>
      <c r="D82" s="302"/>
    </row>
    <row r="83" spans="1:4" ht="15">
      <c r="A83" s="20"/>
      <c r="B83" s="242"/>
      <c r="C83" s="250"/>
      <c r="D83" s="303"/>
    </row>
    <row r="84" spans="1:4" ht="15">
      <c r="A84" s="6" t="s">
        <v>20</v>
      </c>
      <c r="B84" s="137">
        <f>B85+B86+B87</f>
        <v>23224</v>
      </c>
      <c r="C84" s="246">
        <f>C85+C86+C87</f>
        <v>0.34</v>
      </c>
      <c r="D84" s="299">
        <f>D85+D86+D87</f>
        <v>613</v>
      </c>
    </row>
    <row r="85" spans="1:4" ht="15">
      <c r="A85" s="7" t="s">
        <v>25</v>
      </c>
      <c r="B85" s="241">
        <v>23224</v>
      </c>
      <c r="C85" s="259">
        <v>0.34</v>
      </c>
      <c r="D85" s="308">
        <v>613</v>
      </c>
    </row>
    <row r="86" spans="1:4" ht="15">
      <c r="A86" s="7" t="s">
        <v>26</v>
      </c>
      <c r="B86" s="143"/>
      <c r="C86" s="248"/>
      <c r="D86" s="302"/>
    </row>
    <row r="87" spans="1:4" ht="15.75" customHeight="1">
      <c r="A87" s="7" t="s">
        <v>27</v>
      </c>
      <c r="B87" s="143"/>
      <c r="C87" s="248"/>
      <c r="D87" s="302"/>
    </row>
    <row r="88" spans="1:4" ht="15.75" customHeight="1">
      <c r="A88" s="21"/>
      <c r="B88" s="276"/>
      <c r="C88" s="255"/>
      <c r="D88" s="306"/>
    </row>
    <row r="89" spans="1:4" ht="15.75" customHeight="1">
      <c r="A89" s="16" t="s">
        <v>39</v>
      </c>
      <c r="B89" s="275">
        <f>B90+B91</f>
        <v>0</v>
      </c>
      <c r="C89" s="253">
        <f>C90+C91</f>
        <v>0</v>
      </c>
      <c r="D89" s="305">
        <f>D90+D91</f>
        <v>0</v>
      </c>
    </row>
    <row r="90" spans="1:4" ht="15.75" customHeight="1">
      <c r="A90" s="23" t="s">
        <v>43</v>
      </c>
      <c r="B90" s="143"/>
      <c r="C90" s="13"/>
      <c r="D90" s="90"/>
    </row>
    <row r="91" spans="1:4" ht="15.75" customHeight="1">
      <c r="A91" s="19" t="s">
        <v>31</v>
      </c>
      <c r="B91" s="143"/>
      <c r="C91" s="13"/>
      <c r="D91" s="90"/>
    </row>
    <row r="92" spans="1:4" ht="15.75" customHeight="1">
      <c r="A92" s="25"/>
      <c r="B92" s="315"/>
      <c r="C92" s="26"/>
      <c r="D92" s="92"/>
    </row>
    <row r="93" spans="1:4" ht="15">
      <c r="A93" s="37" t="s">
        <v>46</v>
      </c>
      <c r="B93" s="56" t="s">
        <v>0</v>
      </c>
      <c r="C93" s="1" t="s">
        <v>1</v>
      </c>
      <c r="D93" s="88" t="s">
        <v>2</v>
      </c>
    </row>
    <row r="94" spans="1:4" ht="15">
      <c r="A94" s="35"/>
      <c r="B94" s="53"/>
      <c r="C94" s="13"/>
      <c r="D94" s="90"/>
    </row>
    <row r="95" spans="1:4" ht="15">
      <c r="A95" s="35"/>
      <c r="B95" s="53"/>
      <c r="C95" s="13"/>
      <c r="D95" s="90"/>
    </row>
    <row r="96" spans="1:4" ht="15">
      <c r="A96" s="35"/>
      <c r="B96" s="53"/>
      <c r="C96" s="13"/>
      <c r="D96" s="90"/>
    </row>
    <row r="97" spans="1:4" ht="15">
      <c r="A97" s="35"/>
      <c r="B97" s="53"/>
      <c r="C97" s="13"/>
      <c r="D97" s="90"/>
    </row>
    <row r="98" spans="1:4" ht="15">
      <c r="A98" s="35"/>
      <c r="B98" s="53"/>
      <c r="C98" s="13"/>
      <c r="D98" s="90"/>
    </row>
    <row r="99" spans="1:4" ht="15">
      <c r="A99" s="35"/>
      <c r="B99" s="53"/>
      <c r="C99" s="13"/>
      <c r="D99" s="90"/>
    </row>
    <row r="100" spans="1:4" ht="15">
      <c r="A100" s="35"/>
      <c r="B100" s="53"/>
      <c r="C100" s="13"/>
      <c r="D100" s="90"/>
    </row>
    <row r="101" spans="1:4" ht="15">
      <c r="A101" s="35"/>
      <c r="B101" s="53"/>
      <c r="C101" s="13"/>
      <c r="D101" s="90"/>
    </row>
    <row r="102" spans="1:4" ht="15">
      <c r="A102" s="35"/>
      <c r="B102" s="53"/>
      <c r="C102" s="13"/>
      <c r="D102" s="90"/>
    </row>
    <row r="103" spans="1:4" ht="15">
      <c r="A103" s="35"/>
      <c r="B103" s="53"/>
      <c r="C103" s="13"/>
      <c r="D103" s="90"/>
    </row>
    <row r="104" spans="1:4" ht="15">
      <c r="A104" s="35"/>
      <c r="B104" s="53"/>
      <c r="C104" s="13"/>
      <c r="D104" s="90"/>
    </row>
    <row r="105" spans="1:4" ht="15">
      <c r="A105" s="35"/>
      <c r="B105" s="53"/>
      <c r="C105" s="13"/>
      <c r="D105" s="90"/>
    </row>
    <row r="106" spans="1:4" ht="15">
      <c r="A106" s="35"/>
      <c r="B106" s="53"/>
      <c r="C106" s="13"/>
      <c r="D106" s="90"/>
    </row>
    <row r="107" spans="1:4" ht="15">
      <c r="A107" s="35"/>
      <c r="B107" s="53"/>
      <c r="C107" s="13"/>
      <c r="D107" s="90"/>
    </row>
    <row r="108" spans="1:4" ht="15">
      <c r="A108" s="35"/>
      <c r="B108" s="53"/>
      <c r="C108" s="13"/>
      <c r="D108" s="90"/>
    </row>
    <row r="109" spans="1:4" ht="15">
      <c r="A109" s="24" t="s">
        <v>47</v>
      </c>
      <c r="B109" s="133">
        <f>B94+B95+B96+B97+B98+B99+B100+B101+B102+B103+B104+B105+B106+B107+B108</f>
        <v>0</v>
      </c>
      <c r="C109" s="133">
        <f>C94+C95+C96+C97+C98+C99+C100+C101+C102+C103+C104+C105+C106+C107+C108</f>
        <v>0</v>
      </c>
      <c r="D109" s="133">
        <f>D94+D95+D96+D97+D98+D99+D100+D101+D102+D103+D104+D105+D106+D107+D108</f>
        <v>0</v>
      </c>
    </row>
    <row r="110" spans="1:4" ht="15">
      <c r="A110" s="40" t="s">
        <v>48</v>
      </c>
      <c r="B110" s="298">
        <f>B6+B16+B21+B28+B36+B41+B46+B51+B64+B69+B74+B79+B84+B89+B109</f>
        <v>2326666.17</v>
      </c>
      <c r="C110" s="298">
        <f>C6+C16+C21+C28+C36+C41+C46+C51+C64+C69+C74+C79+C84+C89+C109</f>
        <v>20.29</v>
      </c>
      <c r="D110" s="325">
        <f>D6+D16+D21+D28+D36+D41+D46+D51+D57+D64+D69+D74+D79+D84+D89+D109</f>
        <v>22730</v>
      </c>
    </row>
    <row r="111" spans="1:4" ht="15">
      <c r="A111" s="27" t="s">
        <v>24</v>
      </c>
      <c r="B111" s="28"/>
      <c r="C111" s="28"/>
      <c r="D111" s="38"/>
    </row>
    <row r="112" spans="1:4" ht="15">
      <c r="A112" s="29"/>
      <c r="B112" s="11"/>
      <c r="C112" s="11"/>
      <c r="D112" s="30"/>
    </row>
    <row r="113" spans="1:4" ht="15">
      <c r="A113" s="29"/>
      <c r="B113" s="11"/>
      <c r="C113" s="11"/>
      <c r="D113" s="30"/>
    </row>
    <row r="114" spans="1:4" ht="15">
      <c r="A114" s="29"/>
      <c r="B114" s="11"/>
      <c r="C114" s="11"/>
      <c r="D114" s="30"/>
    </row>
    <row r="115" spans="1:4" ht="15">
      <c r="A115" s="29"/>
      <c r="B115" s="11"/>
      <c r="C115" s="11"/>
      <c r="D115" s="30"/>
    </row>
    <row r="116" spans="1:4" ht="15">
      <c r="A116" s="29"/>
      <c r="B116" s="11"/>
      <c r="C116" s="11"/>
      <c r="D116" s="30"/>
    </row>
    <row r="117" spans="1:4" ht="15">
      <c r="A117" s="31"/>
      <c r="B117" s="32"/>
      <c r="C117" s="32"/>
      <c r="D117" s="33"/>
    </row>
  </sheetData>
  <sheetProtection/>
  <printOptions/>
  <pageMargins left="0.46875" right="0.25" top="0.5" bottom="0.25" header="0.05" footer="0.05"/>
  <pageSetup horizontalDpi="600" verticalDpi="600" orientation="portrait" r:id="rId1"/>
  <headerFooter>
    <oddHeader>&amp;C&amp;"-,Bold"&amp;12Region 7
&amp;KFF0000DRAFT ONLY
&amp;K01+000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6"/>
  <sheetViews>
    <sheetView view="pageLayout" zoomScale="85" zoomScalePageLayoutView="85" workbookViewId="0" topLeftCell="A1">
      <selection activeCell="C120" sqref="C120"/>
    </sheetView>
  </sheetViews>
  <sheetFormatPr defaultColWidth="9.140625" defaultRowHeight="15"/>
  <cols>
    <col min="1" max="1" width="46.57421875" style="0" customWidth="1"/>
    <col min="2" max="2" width="16.57421875" style="0" customWidth="1"/>
    <col min="3" max="3" width="18.57421875" style="0" customWidth="1"/>
    <col min="4" max="4" width="17.140625" style="64" customWidth="1"/>
    <col min="5" max="5" width="17.57421875" style="0" customWidth="1"/>
    <col min="6" max="9" width="8.8515625" style="0" customWidth="1"/>
  </cols>
  <sheetData>
    <row r="1" spans="1:4" ht="15">
      <c r="A1" s="12"/>
      <c r="B1" s="10" t="s">
        <v>21</v>
      </c>
      <c r="C1" s="11"/>
      <c r="D1" s="63"/>
    </row>
    <row r="2" spans="1:4" ht="15">
      <c r="A2" s="12"/>
      <c r="B2" s="10" t="s">
        <v>22</v>
      </c>
      <c r="C2" s="11"/>
      <c r="D2" s="63"/>
    </row>
    <row r="3" spans="1:4" ht="15">
      <c r="A3" s="12"/>
      <c r="B3" s="10" t="s">
        <v>23</v>
      </c>
      <c r="C3" s="11"/>
      <c r="D3" s="63"/>
    </row>
    <row r="4" spans="1:4" ht="15">
      <c r="A4" s="3" t="s">
        <v>17</v>
      </c>
      <c r="B4" s="1" t="s">
        <v>0</v>
      </c>
      <c r="C4" s="1" t="s">
        <v>1</v>
      </c>
      <c r="D4" s="1" t="s">
        <v>2</v>
      </c>
    </row>
    <row r="5" spans="1:4" ht="15.75" customHeight="1">
      <c r="A5" s="4" t="s">
        <v>10</v>
      </c>
      <c r="B5" s="327"/>
      <c r="C5" s="246"/>
      <c r="D5" s="246"/>
    </row>
    <row r="6" spans="1:4" ht="15.75" customHeight="1">
      <c r="A6" s="14" t="s">
        <v>4</v>
      </c>
      <c r="B6" s="34">
        <f>SUM(B7:B17)</f>
        <v>2694675</v>
      </c>
      <c r="C6" s="252">
        <f>SUM(C7:C17)</f>
        <v>0</v>
      </c>
      <c r="D6" s="252">
        <f>SUM(D7:D17)</f>
        <v>0</v>
      </c>
    </row>
    <row r="7" spans="1:4" ht="15.75" customHeight="1">
      <c r="A7" s="7" t="s">
        <v>25</v>
      </c>
      <c r="B7" s="133">
        <v>2694675</v>
      </c>
      <c r="C7" s="378">
        <f>SUM(C8:C18)</f>
        <v>0</v>
      </c>
      <c r="D7" s="378">
        <v>0</v>
      </c>
    </row>
    <row r="8" spans="1:4" ht="15.75" customHeight="1">
      <c r="A8" s="7" t="s">
        <v>26</v>
      </c>
      <c r="B8" s="379"/>
      <c r="C8" s="378">
        <f>SUM(C13:C19)</f>
        <v>0</v>
      </c>
      <c r="D8" s="378">
        <v>0</v>
      </c>
    </row>
    <row r="9" spans="1:4" s="120" customFormat="1" ht="15.75" customHeight="1">
      <c r="A9" s="49" t="s">
        <v>27</v>
      </c>
      <c r="B9" s="379"/>
      <c r="C9" s="378"/>
      <c r="D9" s="378"/>
    </row>
    <row r="10" spans="1:4" s="120" customFormat="1" ht="15.75" customHeight="1">
      <c r="A10" s="49"/>
      <c r="B10" s="379"/>
      <c r="C10" s="378"/>
      <c r="D10" s="378"/>
    </row>
    <row r="11" spans="1:4" s="120" customFormat="1" ht="15.75" customHeight="1">
      <c r="A11" s="49"/>
      <c r="B11" s="379"/>
      <c r="C11" s="378"/>
      <c r="D11" s="378"/>
    </row>
    <row r="12" spans="1:4" s="120" customFormat="1" ht="15.75" customHeight="1">
      <c r="A12" s="49" t="s">
        <v>205</v>
      </c>
      <c r="B12" s="379"/>
      <c r="C12" s="378"/>
      <c r="D12" s="378"/>
    </row>
    <row r="13" spans="1:4" ht="15.75" customHeight="1">
      <c r="A13" s="7" t="s">
        <v>205</v>
      </c>
      <c r="B13" s="133"/>
      <c r="C13" s="378">
        <f>SUM(C16:C20)</f>
        <v>0</v>
      </c>
      <c r="D13" s="378">
        <v>0</v>
      </c>
    </row>
    <row r="14" spans="1:4" s="120" customFormat="1" ht="15.75" customHeight="1">
      <c r="A14" s="20"/>
      <c r="B14" s="133"/>
      <c r="C14" s="378"/>
      <c r="D14" s="378"/>
    </row>
    <row r="15" spans="1:4" s="120" customFormat="1" ht="15.75" customHeight="1">
      <c r="A15" s="20"/>
      <c r="B15" s="133"/>
      <c r="C15" s="378"/>
      <c r="D15" s="378"/>
    </row>
    <row r="16" spans="1:4" s="120" customFormat="1" ht="15.75" customHeight="1">
      <c r="A16" s="20" t="s">
        <v>203</v>
      </c>
      <c r="B16" s="133"/>
      <c r="C16" s="378">
        <f>SUM(C17:C21)</f>
        <v>0</v>
      </c>
      <c r="D16" s="378">
        <v>0</v>
      </c>
    </row>
    <row r="17" spans="1:4" ht="15.75" customHeight="1">
      <c r="A17" s="20" t="s">
        <v>204</v>
      </c>
      <c r="B17" s="133"/>
      <c r="C17" s="378">
        <f>SUM(C18:C22)</f>
        <v>0</v>
      </c>
      <c r="D17" s="378">
        <v>0</v>
      </c>
    </row>
    <row r="18" spans="1:4" s="120" customFormat="1" ht="15.75" customHeight="1">
      <c r="A18" s="20"/>
      <c r="B18" s="309"/>
      <c r="C18" s="250"/>
      <c r="D18" s="251"/>
    </row>
    <row r="19" spans="1:4" ht="15.75" customHeight="1">
      <c r="A19" s="6" t="s">
        <v>5</v>
      </c>
      <c r="B19" s="34">
        <f>B20+B21+B22</f>
        <v>328080</v>
      </c>
      <c r="C19" s="246">
        <f>C20+C21+C22</f>
        <v>0</v>
      </c>
      <c r="D19" s="247">
        <f>D20+D21+D22</f>
        <v>1402</v>
      </c>
    </row>
    <row r="20" spans="1:4" ht="15.75" customHeight="1">
      <c r="A20" s="7" t="s">
        <v>80</v>
      </c>
      <c r="B20" s="133">
        <v>328080</v>
      </c>
      <c r="C20" s="248"/>
      <c r="D20" s="249">
        <v>1402</v>
      </c>
    </row>
    <row r="21" spans="1:4" ht="15.75" customHeight="1">
      <c r="A21" s="7" t="s">
        <v>26</v>
      </c>
      <c r="B21" s="133"/>
      <c r="C21" s="248"/>
      <c r="D21" s="249"/>
    </row>
    <row r="22" spans="1:4" ht="15.75" customHeight="1">
      <c r="A22" s="7" t="s">
        <v>27</v>
      </c>
      <c r="B22" s="133"/>
      <c r="C22" s="248"/>
      <c r="D22" s="249"/>
    </row>
    <row r="23" spans="1:4" ht="15.75" customHeight="1">
      <c r="A23" s="20"/>
      <c r="B23" s="309"/>
      <c r="C23" s="250"/>
      <c r="D23" s="251"/>
    </row>
    <row r="24" spans="1:4" ht="15.75" customHeight="1">
      <c r="A24" s="6" t="s">
        <v>6</v>
      </c>
      <c r="B24" s="34">
        <f>SUM(B26:B34)</f>
        <v>100944</v>
      </c>
      <c r="C24" s="246">
        <f>SUM(C26:C34)</f>
        <v>0</v>
      </c>
      <c r="D24" s="246">
        <f>SUM(D26:D34)</f>
        <v>114</v>
      </c>
    </row>
    <row r="25" spans="1:4" s="108" customFormat="1" ht="15.75" customHeight="1">
      <c r="A25" s="6" t="s">
        <v>130</v>
      </c>
      <c r="B25" s="328"/>
      <c r="C25" s="257"/>
      <c r="D25" s="281"/>
    </row>
    <row r="26" spans="1:4" ht="15.75" customHeight="1">
      <c r="A26" s="7" t="s">
        <v>149</v>
      </c>
      <c r="B26" s="287">
        <v>11111</v>
      </c>
      <c r="C26" s="248"/>
      <c r="D26" s="282">
        <v>7</v>
      </c>
    </row>
    <row r="27" spans="1:4" ht="15.75" customHeight="1">
      <c r="A27" s="7" t="s">
        <v>149</v>
      </c>
      <c r="B27" s="287">
        <v>11111</v>
      </c>
      <c r="C27" s="248"/>
      <c r="D27" s="282">
        <v>6</v>
      </c>
    </row>
    <row r="28" spans="1:4" ht="15.75" customHeight="1">
      <c r="A28" s="7" t="s">
        <v>150</v>
      </c>
      <c r="B28" s="287">
        <v>5162</v>
      </c>
      <c r="C28" s="248"/>
      <c r="D28" s="282">
        <v>5</v>
      </c>
    </row>
    <row r="29" spans="1:4" ht="15.75" customHeight="1">
      <c r="A29" s="20" t="s">
        <v>151</v>
      </c>
      <c r="B29" s="288">
        <v>10000</v>
      </c>
      <c r="C29" s="248"/>
      <c r="D29" s="187">
        <v>6</v>
      </c>
    </row>
    <row r="30" spans="1:4" s="108" customFormat="1" ht="15.75" customHeight="1">
      <c r="A30" s="22" t="s">
        <v>140</v>
      </c>
      <c r="B30" s="276"/>
      <c r="C30" s="253"/>
      <c r="D30" s="192"/>
    </row>
    <row r="31" spans="1:4" s="108" customFormat="1" ht="15.75" customHeight="1">
      <c r="A31" s="116" t="s">
        <v>152</v>
      </c>
      <c r="B31" s="288">
        <v>17760</v>
      </c>
      <c r="C31" s="248"/>
      <c r="D31" s="187">
        <v>36</v>
      </c>
    </row>
    <row r="32" spans="1:4" s="108" customFormat="1" ht="15.75" customHeight="1">
      <c r="A32" s="116" t="s">
        <v>153</v>
      </c>
      <c r="B32" s="288">
        <v>15800</v>
      </c>
      <c r="C32" s="248"/>
      <c r="D32" s="187">
        <v>34</v>
      </c>
    </row>
    <row r="33" spans="1:4" s="108" customFormat="1" ht="15.75" customHeight="1">
      <c r="A33" s="115" t="s">
        <v>123</v>
      </c>
      <c r="B33" s="295"/>
      <c r="C33" s="293"/>
      <c r="D33" s="222"/>
    </row>
    <row r="34" spans="1:4" s="108" customFormat="1" ht="15.75" customHeight="1">
      <c r="A34" s="116" t="s">
        <v>149</v>
      </c>
      <c r="B34" s="143">
        <v>30000</v>
      </c>
      <c r="C34" s="248"/>
      <c r="D34" s="187">
        <v>20</v>
      </c>
    </row>
    <row r="35" spans="1:4" s="108" customFormat="1" ht="15.75" customHeight="1">
      <c r="A35" s="115"/>
      <c r="B35" s="329"/>
      <c r="C35" s="293"/>
      <c r="D35" s="331"/>
    </row>
    <row r="36" spans="1:4" ht="15.75" customHeight="1">
      <c r="A36" s="18" t="s">
        <v>40</v>
      </c>
      <c r="B36" s="34"/>
      <c r="C36" s="246"/>
      <c r="D36" s="247"/>
    </row>
    <row r="37" spans="1:4" ht="15.75" customHeight="1">
      <c r="A37" s="6" t="s">
        <v>32</v>
      </c>
      <c r="B37" s="119">
        <f>B38+B39+B40</f>
        <v>0</v>
      </c>
      <c r="C37" s="253">
        <f>C38+C39+C40</f>
        <v>0</v>
      </c>
      <c r="D37" s="254">
        <f>D38+D39+D40</f>
        <v>0</v>
      </c>
    </row>
    <row r="38" spans="1:4" ht="15.75" customHeight="1">
      <c r="A38" s="7" t="s">
        <v>30</v>
      </c>
      <c r="B38" s="133"/>
      <c r="C38" s="248"/>
      <c r="D38" s="249"/>
    </row>
    <row r="39" spans="1:4" ht="15.75" customHeight="1">
      <c r="A39" s="7" t="s">
        <v>30</v>
      </c>
      <c r="B39" s="133"/>
      <c r="C39" s="248"/>
      <c r="D39" s="249"/>
    </row>
    <row r="40" spans="1:4" ht="15.75" customHeight="1">
      <c r="A40" s="7" t="s">
        <v>30</v>
      </c>
      <c r="B40" s="133"/>
      <c r="C40" s="248"/>
      <c r="D40" s="249"/>
    </row>
    <row r="41" spans="1:4" ht="15.75" customHeight="1">
      <c r="A41" s="15" t="s">
        <v>34</v>
      </c>
      <c r="B41" s="133"/>
      <c r="C41" s="248"/>
      <c r="D41" s="249"/>
    </row>
    <row r="42" spans="1:5" ht="15.75" customHeight="1">
      <c r="A42" s="22"/>
      <c r="B42" s="309"/>
      <c r="C42" s="250"/>
      <c r="D42" s="251"/>
      <c r="E42" s="17"/>
    </row>
    <row r="43" spans="1:4" ht="15.75" customHeight="1">
      <c r="A43" s="4" t="s">
        <v>11</v>
      </c>
      <c r="B43" s="34"/>
      <c r="C43" s="246"/>
      <c r="D43" s="247"/>
    </row>
    <row r="44" spans="1:4" ht="15.75" customHeight="1">
      <c r="A44" s="4" t="s">
        <v>29</v>
      </c>
      <c r="B44" s="34"/>
      <c r="C44" s="246"/>
      <c r="D44" s="247"/>
    </row>
    <row r="45" spans="1:4" ht="15.75" customHeight="1">
      <c r="A45" s="6" t="s">
        <v>200</v>
      </c>
      <c r="B45" s="34">
        <f>B46+B47+B48</f>
        <v>337490</v>
      </c>
      <c r="C45" s="246">
        <f>C46+C47+C48</f>
        <v>4.17</v>
      </c>
      <c r="D45" s="258">
        <v>43516</v>
      </c>
    </row>
    <row r="46" spans="1:4" ht="15.75" customHeight="1">
      <c r="A46" s="7" t="s">
        <v>98</v>
      </c>
      <c r="B46" s="133">
        <v>337490</v>
      </c>
      <c r="C46" s="248">
        <v>4.17</v>
      </c>
      <c r="D46" s="249"/>
    </row>
    <row r="47" spans="1:4" ht="15.75" customHeight="1">
      <c r="A47" s="7" t="s">
        <v>26</v>
      </c>
      <c r="B47" s="133"/>
      <c r="C47" s="248"/>
      <c r="D47" s="249"/>
    </row>
    <row r="48" spans="1:4" ht="15.75" customHeight="1">
      <c r="A48" s="7" t="s">
        <v>27</v>
      </c>
      <c r="B48" s="133"/>
      <c r="C48" s="248"/>
      <c r="D48" s="249"/>
    </row>
    <row r="49" spans="1:4" ht="15.75" customHeight="1">
      <c r="A49" s="20"/>
      <c r="B49" s="309"/>
      <c r="C49" s="250"/>
      <c r="D49" s="251"/>
    </row>
    <row r="50" spans="1:4" ht="15.75" customHeight="1">
      <c r="A50" s="6" t="s">
        <v>38</v>
      </c>
      <c r="B50" s="34">
        <f>B51+B52+B53</f>
        <v>1032323</v>
      </c>
      <c r="C50" s="246">
        <f>C51+C52+C53</f>
        <v>12.76</v>
      </c>
      <c r="D50" s="247">
        <f>D51+D52+D53</f>
        <v>0</v>
      </c>
    </row>
    <row r="51" spans="1:4" ht="15.75" customHeight="1">
      <c r="A51" s="7" t="s">
        <v>98</v>
      </c>
      <c r="B51" s="133">
        <v>1032323</v>
      </c>
      <c r="C51" s="248">
        <v>12.76</v>
      </c>
      <c r="D51" s="249"/>
    </row>
    <row r="52" spans="1:4" ht="15.75" customHeight="1">
      <c r="A52" s="7" t="s">
        <v>26</v>
      </c>
      <c r="B52" s="133"/>
      <c r="C52" s="248"/>
      <c r="D52" s="249"/>
    </row>
    <row r="53" spans="1:4" ht="15.75" customHeight="1">
      <c r="A53" s="7" t="s">
        <v>27</v>
      </c>
      <c r="B53" s="133"/>
      <c r="C53" s="248"/>
      <c r="D53" s="249"/>
    </row>
    <row r="54" spans="1:4" ht="15.75" customHeight="1">
      <c r="A54" s="20"/>
      <c r="B54" s="312"/>
      <c r="C54" s="255"/>
      <c r="D54" s="256"/>
    </row>
    <row r="55" spans="1:4" ht="15.75" customHeight="1">
      <c r="A55" s="6" t="s">
        <v>7</v>
      </c>
      <c r="B55" s="34">
        <f>B56+B57+B58</f>
        <v>0</v>
      </c>
      <c r="C55" s="246">
        <f>C56+C57+C58</f>
        <v>1</v>
      </c>
      <c r="D55" s="247">
        <f>D56+D57+D58</f>
        <v>0</v>
      </c>
    </row>
    <row r="56" spans="1:4" ht="15.75" customHeight="1">
      <c r="A56" s="7" t="s">
        <v>98</v>
      </c>
      <c r="B56" s="133"/>
      <c r="C56" s="248">
        <v>1</v>
      </c>
      <c r="D56" s="249"/>
    </row>
    <row r="57" spans="1:4" ht="15.75" customHeight="1">
      <c r="A57" s="7" t="s">
        <v>26</v>
      </c>
      <c r="B57" s="133"/>
      <c r="C57" s="248"/>
      <c r="D57" s="249"/>
    </row>
    <row r="58" spans="1:4" ht="15.75" customHeight="1">
      <c r="A58" s="7" t="s">
        <v>27</v>
      </c>
      <c r="B58" s="133"/>
      <c r="C58" s="248"/>
      <c r="D58" s="249"/>
    </row>
    <row r="59" spans="1:4" ht="15.75" customHeight="1">
      <c r="A59" s="20"/>
      <c r="B59" s="309"/>
      <c r="C59" s="250"/>
      <c r="D59" s="251"/>
    </row>
    <row r="60" spans="1:4" ht="15.75" customHeight="1">
      <c r="A60" s="6" t="s">
        <v>8</v>
      </c>
      <c r="B60" s="34">
        <f>B61+B62+B63</f>
        <v>0</v>
      </c>
      <c r="C60" s="246">
        <f>C61+C62+C63</f>
        <v>0</v>
      </c>
      <c r="D60" s="247">
        <f>D61+D62+D63</f>
        <v>0</v>
      </c>
    </row>
    <row r="61" spans="1:4" ht="15.75" customHeight="1">
      <c r="A61" s="7" t="s">
        <v>25</v>
      </c>
      <c r="B61" s="133"/>
      <c r="C61" s="248"/>
      <c r="D61" s="249"/>
    </row>
    <row r="62" spans="1:4" ht="15.75" customHeight="1">
      <c r="A62" s="7" t="s">
        <v>26</v>
      </c>
      <c r="B62" s="133"/>
      <c r="C62" s="248"/>
      <c r="D62" s="249"/>
    </row>
    <row r="63" spans="1:4" ht="15.75" customHeight="1">
      <c r="A63" s="7" t="s">
        <v>27</v>
      </c>
      <c r="B63" s="133"/>
      <c r="C63" s="248"/>
      <c r="D63" s="249"/>
    </row>
    <row r="64" spans="1:4" ht="15.75" customHeight="1">
      <c r="A64" s="21"/>
      <c r="B64" s="312"/>
      <c r="C64" s="255"/>
      <c r="D64" s="256"/>
    </row>
    <row r="65" spans="1:4" ht="15.75" customHeight="1">
      <c r="A65" s="16" t="s">
        <v>39</v>
      </c>
      <c r="B65" s="34"/>
      <c r="C65" s="246"/>
      <c r="D65" s="247"/>
    </row>
    <row r="66" spans="1:4" ht="15.75" customHeight="1">
      <c r="A66" s="398" t="s">
        <v>41</v>
      </c>
      <c r="B66" s="34" t="s">
        <v>111</v>
      </c>
      <c r="C66" s="246" t="s">
        <v>111</v>
      </c>
      <c r="D66" s="247">
        <f>D67+D68+D69</f>
        <v>0</v>
      </c>
    </row>
    <row r="67" spans="1:4" ht="15.75" customHeight="1">
      <c r="A67" s="7"/>
      <c r="B67" s="133"/>
      <c r="C67" s="248"/>
      <c r="D67" s="249"/>
    </row>
    <row r="68" spans="1:4" ht="15.75" customHeight="1">
      <c r="A68" s="7" t="s">
        <v>233</v>
      </c>
      <c r="B68" s="133">
        <v>446480</v>
      </c>
      <c r="C68" s="248">
        <v>5.52</v>
      </c>
      <c r="D68" s="249"/>
    </row>
    <row r="69" spans="1:4" ht="15.75" customHeight="1">
      <c r="A69" s="7"/>
      <c r="B69" s="133"/>
      <c r="C69" s="248"/>
      <c r="D69" s="249"/>
    </row>
    <row r="70" spans="1:4" ht="15.75" customHeight="1">
      <c r="A70" s="15" t="s">
        <v>42</v>
      </c>
      <c r="B70" s="133"/>
      <c r="C70" s="248"/>
      <c r="D70" s="249"/>
    </row>
    <row r="71" spans="2:4" ht="15.75" customHeight="1">
      <c r="B71" s="313"/>
      <c r="C71" s="257"/>
      <c r="D71" s="258"/>
    </row>
    <row r="72" spans="1:4" ht="15.75" customHeight="1">
      <c r="A72" s="4" t="s">
        <v>12</v>
      </c>
      <c r="B72" s="34"/>
      <c r="C72" s="246"/>
      <c r="D72" s="247"/>
    </row>
    <row r="73" spans="1:4" ht="15.75" customHeight="1">
      <c r="A73" s="6" t="s">
        <v>15</v>
      </c>
      <c r="B73" s="34">
        <f>B74+B75+B76</f>
        <v>2010371.21055</v>
      </c>
      <c r="C73" s="246">
        <f>C74+C75+C76</f>
        <v>14</v>
      </c>
      <c r="D73" s="247">
        <f>D74+D75+D76</f>
        <v>1048</v>
      </c>
    </row>
    <row r="74" spans="1:4" ht="15.75" customHeight="1">
      <c r="A74" s="46" t="s">
        <v>66</v>
      </c>
      <c r="B74" s="358">
        <v>2010371.21055</v>
      </c>
      <c r="C74" s="248">
        <v>14</v>
      </c>
      <c r="D74" s="249">
        <v>1048</v>
      </c>
    </row>
    <row r="75" spans="1:4" ht="15.75" customHeight="1">
      <c r="A75" s="7" t="s">
        <v>26</v>
      </c>
      <c r="B75" s="133"/>
      <c r="C75" s="248"/>
      <c r="D75" s="249"/>
    </row>
    <row r="76" spans="1:4" ht="15.75" customHeight="1">
      <c r="A76" s="7" t="s">
        <v>27</v>
      </c>
      <c r="B76" s="133"/>
      <c r="C76" s="248"/>
      <c r="D76" s="249"/>
    </row>
    <row r="77" spans="1:4" ht="15.75" customHeight="1">
      <c r="A77" s="20"/>
      <c r="B77" s="309"/>
      <c r="C77" s="250"/>
      <c r="D77" s="251"/>
    </row>
    <row r="78" spans="1:4" ht="15.75" customHeight="1">
      <c r="A78" s="6" t="s">
        <v>14</v>
      </c>
      <c r="B78" s="34">
        <f>B79+B80+B81</f>
        <v>431430</v>
      </c>
      <c r="C78" s="246">
        <f>C79+C80+C81</f>
        <v>2.5</v>
      </c>
      <c r="D78" s="247">
        <f>D79+D80+D81</f>
        <v>69</v>
      </c>
    </row>
    <row r="79" spans="1:4" ht="15.75" customHeight="1">
      <c r="A79" s="7" t="s">
        <v>25</v>
      </c>
      <c r="B79" s="133">
        <v>431430</v>
      </c>
      <c r="C79" s="248">
        <v>2.5</v>
      </c>
      <c r="D79" s="249">
        <v>69</v>
      </c>
    </row>
    <row r="80" spans="1:4" ht="15.75" customHeight="1">
      <c r="A80" s="7" t="s">
        <v>26</v>
      </c>
      <c r="B80" s="133"/>
      <c r="C80" s="248"/>
      <c r="D80" s="249"/>
    </row>
    <row r="81" spans="1:4" ht="15.75" customHeight="1">
      <c r="A81" s="7" t="s">
        <v>27</v>
      </c>
      <c r="B81" s="133"/>
      <c r="C81" s="248"/>
      <c r="D81" s="249"/>
    </row>
    <row r="82" spans="1:4" ht="15.75" customHeight="1">
      <c r="A82" s="20"/>
      <c r="B82" s="309"/>
      <c r="C82" s="250"/>
      <c r="D82" s="251"/>
    </row>
    <row r="83" spans="1:4" ht="15.75" customHeight="1">
      <c r="A83" s="6" t="s">
        <v>9</v>
      </c>
      <c r="B83" s="34">
        <f>B84+B85+B86</f>
        <v>520004</v>
      </c>
      <c r="C83" s="246">
        <f>C84+C85+C86</f>
        <v>1</v>
      </c>
      <c r="D83" s="247">
        <f>D84+D85+D86</f>
        <v>95</v>
      </c>
    </row>
    <row r="84" spans="1:4" ht="15.75" customHeight="1">
      <c r="A84" s="7" t="s">
        <v>195</v>
      </c>
      <c r="B84" s="133">
        <v>520004</v>
      </c>
      <c r="C84" s="248">
        <v>1</v>
      </c>
      <c r="D84" s="249">
        <v>95</v>
      </c>
    </row>
    <row r="85" spans="1:4" ht="15.75" customHeight="1">
      <c r="A85" s="7" t="s">
        <v>196</v>
      </c>
      <c r="B85" s="133">
        <v>0</v>
      </c>
      <c r="C85" s="248">
        <v>0</v>
      </c>
      <c r="D85" s="249">
        <v>0</v>
      </c>
    </row>
    <row r="86" spans="1:4" ht="15.75" customHeight="1">
      <c r="A86" s="7" t="s">
        <v>197</v>
      </c>
      <c r="B86" s="133">
        <v>0</v>
      </c>
      <c r="C86" s="248">
        <v>0</v>
      </c>
      <c r="D86" s="249">
        <v>0</v>
      </c>
    </row>
    <row r="87" spans="1:4" ht="15.75" customHeight="1">
      <c r="A87" s="20"/>
      <c r="B87" s="309"/>
      <c r="C87" s="250"/>
      <c r="D87" s="251"/>
    </row>
    <row r="88" spans="1:4" ht="15.75" customHeight="1">
      <c r="A88" s="6" t="s">
        <v>16</v>
      </c>
      <c r="B88" s="34">
        <f>B89+B90+B91</f>
        <v>1122415</v>
      </c>
      <c r="C88" s="246">
        <f>C89+C90+C91</f>
        <v>20.21</v>
      </c>
      <c r="D88" s="247">
        <f>D89+D90+D91</f>
        <v>24000</v>
      </c>
    </row>
    <row r="89" spans="1:4" ht="15.75" customHeight="1">
      <c r="A89" s="7" t="s">
        <v>25</v>
      </c>
      <c r="B89" s="314">
        <v>1122415</v>
      </c>
      <c r="C89" s="259">
        <v>20.21</v>
      </c>
      <c r="D89" s="285">
        <v>24000</v>
      </c>
    </row>
    <row r="90" spans="1:4" ht="15.75" customHeight="1">
      <c r="A90" s="7" t="s">
        <v>26</v>
      </c>
      <c r="B90" s="133"/>
      <c r="C90" s="248"/>
      <c r="D90" s="249"/>
    </row>
    <row r="91" spans="1:4" ht="15.75" customHeight="1">
      <c r="A91" s="7" t="s">
        <v>27</v>
      </c>
      <c r="B91" s="133"/>
      <c r="C91" s="248"/>
      <c r="D91" s="249"/>
    </row>
    <row r="92" spans="1:4" ht="15">
      <c r="A92" s="20"/>
      <c r="B92" s="309"/>
      <c r="C92" s="250"/>
      <c r="D92" s="251"/>
    </row>
    <row r="93" spans="1:4" ht="15">
      <c r="A93" s="6" t="s">
        <v>20</v>
      </c>
      <c r="B93" s="34">
        <f>B94+B95+B96</f>
        <v>232956</v>
      </c>
      <c r="C93" s="246">
        <f>C94+C95+C96</f>
        <v>2.5</v>
      </c>
      <c r="D93" s="247">
        <f>D94+D95+D96</f>
        <v>6149</v>
      </c>
    </row>
    <row r="94" spans="1:4" ht="15">
      <c r="A94" s="7" t="s">
        <v>25</v>
      </c>
      <c r="B94" s="314">
        <v>232956</v>
      </c>
      <c r="C94" s="259">
        <v>2.5</v>
      </c>
      <c r="D94" s="285">
        <v>6149</v>
      </c>
    </row>
    <row r="95" spans="1:4" ht="15">
      <c r="A95" s="7" t="s">
        <v>26</v>
      </c>
      <c r="B95" s="133"/>
      <c r="C95" s="248"/>
      <c r="D95" s="249"/>
    </row>
    <row r="96" spans="1:4" ht="15.75" customHeight="1">
      <c r="A96" s="7" t="s">
        <v>27</v>
      </c>
      <c r="B96" s="133"/>
      <c r="C96" s="248"/>
      <c r="D96" s="249"/>
    </row>
    <row r="97" spans="1:4" ht="15.75" customHeight="1">
      <c r="A97" s="21"/>
      <c r="B97" s="312"/>
      <c r="C97" s="255"/>
      <c r="D97" s="256"/>
    </row>
    <row r="98" spans="1:4" ht="15.75" customHeight="1">
      <c r="A98" s="16" t="s">
        <v>39</v>
      </c>
      <c r="B98" s="119">
        <f>B99+B100</f>
        <v>0</v>
      </c>
      <c r="C98" s="253">
        <f>C99+C100</f>
        <v>0</v>
      </c>
      <c r="D98" s="254">
        <f>D99+D100</f>
        <v>0</v>
      </c>
    </row>
    <row r="99" spans="1:4" ht="15.75" customHeight="1">
      <c r="A99" s="23" t="s">
        <v>43</v>
      </c>
      <c r="B99" s="133"/>
      <c r="C99" s="248"/>
      <c r="D99" s="249"/>
    </row>
    <row r="100" spans="1:4" ht="15.75" customHeight="1">
      <c r="A100" s="19" t="s">
        <v>31</v>
      </c>
      <c r="B100" s="133"/>
      <c r="C100" s="248"/>
      <c r="D100" s="249"/>
    </row>
    <row r="101" spans="1:4" ht="15.75" customHeight="1">
      <c r="A101" s="25"/>
      <c r="B101" s="330"/>
      <c r="C101" s="26"/>
      <c r="D101" s="69"/>
    </row>
    <row r="102" spans="1:4" ht="15">
      <c r="A102" s="37" t="s">
        <v>46</v>
      </c>
      <c r="B102" s="56" t="s">
        <v>0</v>
      </c>
      <c r="C102" s="1" t="s">
        <v>1</v>
      </c>
      <c r="D102" s="70" t="s">
        <v>2</v>
      </c>
    </row>
    <row r="103" spans="1:4" ht="15">
      <c r="A103" s="35"/>
      <c r="B103" s="53"/>
      <c r="C103" s="13"/>
      <c r="D103" s="39"/>
    </row>
    <row r="104" spans="1:4" ht="15">
      <c r="A104" s="35"/>
      <c r="B104" s="53"/>
      <c r="C104" s="13"/>
      <c r="D104" s="39"/>
    </row>
    <row r="105" spans="1:4" ht="15">
      <c r="A105" s="35"/>
      <c r="B105" s="53"/>
      <c r="C105" s="13"/>
      <c r="D105" s="39"/>
    </row>
    <row r="106" spans="1:4" ht="15">
      <c r="A106" s="35"/>
      <c r="B106" s="53"/>
      <c r="C106" s="13"/>
      <c r="D106" s="39"/>
    </row>
    <row r="107" spans="1:4" ht="15">
      <c r="A107" s="35"/>
      <c r="B107" s="53"/>
      <c r="C107" s="13"/>
      <c r="D107" s="39"/>
    </row>
    <row r="108" spans="1:4" ht="15">
      <c r="A108" s="35"/>
      <c r="B108" s="53"/>
      <c r="C108" s="13"/>
      <c r="D108" s="39"/>
    </row>
    <row r="109" spans="1:4" ht="15">
      <c r="A109" s="35"/>
      <c r="B109" s="53"/>
      <c r="C109" s="13"/>
      <c r="D109" s="39"/>
    </row>
    <row r="110" spans="1:4" ht="15">
      <c r="A110" s="35"/>
      <c r="B110" s="53"/>
      <c r="C110" s="13"/>
      <c r="D110" s="39"/>
    </row>
    <row r="111" spans="1:4" ht="15">
      <c r="A111" s="35"/>
      <c r="B111" s="53"/>
      <c r="C111" s="13"/>
      <c r="D111" s="39"/>
    </row>
    <row r="112" spans="1:4" ht="15">
      <c r="A112" s="35"/>
      <c r="B112" s="53"/>
      <c r="C112" s="13"/>
      <c r="D112" s="39"/>
    </row>
    <row r="113" spans="1:4" ht="15">
      <c r="A113" s="35"/>
      <c r="B113" s="53"/>
      <c r="C113" s="13"/>
      <c r="D113" s="39"/>
    </row>
    <row r="114" spans="1:4" ht="15">
      <c r="A114" s="35"/>
      <c r="B114" s="53"/>
      <c r="C114" s="13"/>
      <c r="D114" s="39"/>
    </row>
    <row r="115" spans="1:4" ht="15">
      <c r="A115" s="35"/>
      <c r="B115" s="53"/>
      <c r="C115" s="13"/>
      <c r="D115" s="39"/>
    </row>
    <row r="116" spans="1:4" ht="15">
      <c r="A116" s="35"/>
      <c r="B116" s="53"/>
      <c r="C116" s="13"/>
      <c r="D116" s="39"/>
    </row>
    <row r="117" spans="1:4" ht="15">
      <c r="A117" s="35"/>
      <c r="B117" s="53"/>
      <c r="C117" s="13"/>
      <c r="D117" s="39"/>
    </row>
    <row r="118" spans="1:4" ht="15">
      <c r="A118" s="24" t="s">
        <v>47</v>
      </c>
      <c r="B118" s="135">
        <f>B103+B104+B105+B106+B107+B108+B109+B110+B111+B112+B113+B114+B115+B116+B117</f>
        <v>0</v>
      </c>
      <c r="C118" s="249">
        <f>C103+C104+C105+C106+C107+C108+C109+C110+C111+C112+C113+C114+C115+C116+C117</f>
        <v>0</v>
      </c>
      <c r="D118" s="249">
        <f>D103+D104+D105+D106+D107+D108+D109+D110+D111+D112+D113+D114+D115+D116+D117</f>
        <v>0</v>
      </c>
    </row>
    <row r="119" spans="1:4" ht="15">
      <c r="A119" s="40" t="s">
        <v>48</v>
      </c>
      <c r="B119" s="298">
        <f>B6+B19+B24+B37+B45+B50+B55+B60+B73+B78+B83+B88+B93+B98+B118</f>
        <v>8810688.210549999</v>
      </c>
      <c r="C119" s="290">
        <f>C6+C19+D24+C37+C45+C50+C55+C60+C73+C78+C83+C88+C93+C98+C118</f>
        <v>172.14000000000001</v>
      </c>
      <c r="D119" s="265">
        <f>D6+D19+D24+D37+D45+D50+D55+D60+D66+D73+D78+D83+D88+D93+D98+D118</f>
        <v>76393</v>
      </c>
    </row>
    <row r="120" spans="1:4" ht="15">
      <c r="A120" s="27" t="s">
        <v>24</v>
      </c>
      <c r="B120" s="28"/>
      <c r="C120" s="28"/>
      <c r="D120" s="65"/>
    </row>
    <row r="121" spans="1:4" ht="15">
      <c r="A121" s="29"/>
      <c r="B121" s="11"/>
      <c r="C121" s="11"/>
      <c r="D121" s="66"/>
    </row>
    <row r="122" spans="1:4" ht="15">
      <c r="A122" s="29"/>
      <c r="B122" s="11"/>
      <c r="C122" s="11"/>
      <c r="D122" s="66"/>
    </row>
    <row r="123" spans="1:4" ht="15">
      <c r="A123" s="29"/>
      <c r="B123" s="11"/>
      <c r="C123" s="11"/>
      <c r="D123" s="66"/>
    </row>
    <row r="124" spans="1:4" ht="15">
      <c r="A124" s="29"/>
      <c r="B124" s="11"/>
      <c r="C124" s="11"/>
      <c r="D124" s="66"/>
    </row>
    <row r="125" spans="1:4" ht="15">
      <c r="A125" s="29"/>
      <c r="B125" s="11"/>
      <c r="C125" s="11"/>
      <c r="D125" s="66"/>
    </row>
    <row r="126" spans="1:4" ht="15">
      <c r="A126" s="31"/>
      <c r="B126" s="32"/>
      <c r="C126" s="32"/>
      <c r="D126" s="67"/>
    </row>
  </sheetData>
  <sheetProtection/>
  <printOptions/>
  <pageMargins left="0.4375" right="0.25" top="0.59375" bottom="0.25" header="0.05" footer="0.05"/>
  <pageSetup horizontalDpi="600" verticalDpi="600" orientation="portrait" r:id="rId1"/>
  <headerFooter>
    <oddHeader>&amp;C&amp;"-,Bold"&amp;12Region 8
&amp;KFF0000DRAFT ONLY&amp;K01+000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Community Colleges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Cope</dc:creator>
  <cp:keywords/>
  <dc:description/>
  <cp:lastModifiedBy>Todd Nell</cp:lastModifiedBy>
  <cp:lastPrinted>2012-08-13T18:03:21Z</cp:lastPrinted>
  <dcterms:created xsi:type="dcterms:W3CDTF">2012-04-17T16:16:47Z</dcterms:created>
  <dcterms:modified xsi:type="dcterms:W3CDTF">2012-08-22T20:49:15Z</dcterms:modified>
  <cp:category/>
  <cp:version/>
  <cp:contentType/>
  <cp:contentStatus/>
</cp:coreProperties>
</file>